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60" windowHeight="9120" activeTab="0"/>
  </bookViews>
  <sheets>
    <sheet name="결과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<sst xmlns="http://schemas.openxmlformats.org/spreadsheetml/2006/main" count="131" uniqueCount="95">
  <si>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안지민</t>
  </si>
  <si>
    <t>배진아</t>
  </si>
  <si>
    <t>원동환</t>
  </si>
  <si>
    <t>김태준</t>
  </si>
  <si>
    <t>김남우</t>
  </si>
  <si>
    <t>김대순</t>
  </si>
  <si>
    <t>남상환</t>
  </si>
  <si>
    <t>홍권표</t>
  </si>
  <si>
    <t>정한희</t>
  </si>
  <si>
    <t>유재원</t>
  </si>
  <si>
    <t>이신우</t>
  </si>
  <si>
    <t>김영득</t>
  </si>
  <si>
    <t>김성규</t>
  </si>
  <si>
    <t>김유림</t>
  </si>
  <si>
    <t>박승주</t>
  </si>
  <si>
    <t>한오성</t>
  </si>
  <si>
    <t>현종협</t>
  </si>
  <si>
    <t>최민희</t>
  </si>
  <si>
    <t>김지민</t>
  </si>
  <si>
    <t>고병욱</t>
  </si>
  <si>
    <t>모태범</t>
  </si>
  <si>
    <t>현종무</t>
  </si>
  <si>
    <t>조상현</t>
  </si>
  <si>
    <t>최희진</t>
  </si>
  <si>
    <t>신창호</t>
  </si>
  <si>
    <t>박사무엘</t>
  </si>
  <si>
    <t>홍성곤</t>
  </si>
  <si>
    <t>박석민</t>
  </si>
  <si>
    <t>임지혜</t>
  </si>
  <si>
    <t>방민준</t>
  </si>
  <si>
    <t>조은호</t>
  </si>
  <si>
    <t>김선영</t>
  </si>
  <si>
    <t>이미진</t>
  </si>
  <si>
    <t>이슬이</t>
  </si>
  <si>
    <t>이아름</t>
  </si>
  <si>
    <t>공병원</t>
  </si>
  <si>
    <t>오홍진</t>
  </si>
  <si>
    <t>장경구</t>
  </si>
  <si>
    <t>종합
순위</t>
  </si>
  <si>
    <t>남          자          부</t>
  </si>
  <si>
    <t xml:space="preserve"> </t>
  </si>
  <si>
    <t>성  명</t>
  </si>
  <si>
    <t>소 속</t>
  </si>
  <si>
    <t>① 500M(순위)</t>
  </si>
  <si>
    <t>② 3000M(순위)</t>
  </si>
  <si>
    <t>①+②(1일)</t>
  </si>
  <si>
    <t>③ 1500M(순위)</t>
  </si>
  <si>
    <t>①+②+③종합          ④ 5000M(순위)</t>
  </si>
  <si>
    <t>종합점수</t>
  </si>
  <si>
    <t>여          자          부</t>
  </si>
  <si>
    <t>② 1500M(순위)</t>
  </si>
  <si>
    <t>③ 1000M(순위)</t>
  </si>
  <si>
    <t>①+②+③종합          ④ 3000M(순위)</t>
  </si>
  <si>
    <t>(의정부여고)</t>
  </si>
  <si>
    <t>(동두천고)</t>
  </si>
  <si>
    <t>(동구여중)</t>
  </si>
  <si>
    <t>(의정부고)</t>
  </si>
  <si>
    <t>(유봉여고)</t>
  </si>
  <si>
    <t>(한국체대)</t>
  </si>
  <si>
    <t>(강원체고)</t>
  </si>
  <si>
    <t>(불암고)</t>
  </si>
  <si>
    <t>(서현고)</t>
  </si>
  <si>
    <t>(의정부여중)</t>
  </si>
  <si>
    <t>(대진고)</t>
  </si>
  <si>
    <t>(남춘천여중)</t>
  </si>
  <si>
    <t>(양주백석중)</t>
  </si>
  <si>
    <t>02</t>
  </si>
  <si>
    <t>Referee(Men)     백  철  기</t>
  </si>
  <si>
    <t>김혜진</t>
  </si>
  <si>
    <t>(불암중)</t>
  </si>
  <si>
    <t>박도영</t>
  </si>
  <si>
    <t>(화천정보산업고)</t>
  </si>
  <si>
    <t>임정수</t>
  </si>
  <si>
    <t>(양주백석고)</t>
  </si>
  <si>
    <t>김진수</t>
  </si>
  <si>
    <t>(의정부중)</t>
  </si>
  <si>
    <t>(남춘천중)</t>
  </si>
  <si>
    <t>(적성종합고)</t>
  </si>
  <si>
    <t>이진영</t>
  </si>
  <si>
    <t>(수일고)</t>
  </si>
  <si>
    <t>(단국대)</t>
  </si>
  <si>
    <t>(서울일반)</t>
  </si>
  <si>
    <t>(의정부시청)</t>
  </si>
  <si>
    <t>하홍선</t>
  </si>
  <si>
    <t>(동북고)</t>
  </si>
  <si>
    <t>2008 전국남녀 주니어 빙상선수권대회</t>
  </si>
  <si>
    <t>Referee(Ladies)  심   상   일</t>
  </si>
  <si>
    <t>06</t>
  </si>
  <si>
    <t>04</t>
  </si>
  <si>
    <t>09</t>
  </si>
  <si>
    <t>00</t>
  </si>
  <si>
    <t>(1)대신</t>
  </si>
  <si>
    <t>05</t>
  </si>
  <si>
    <t>08</t>
  </si>
  <si>
    <t>07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</si>
</sst>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’&quot;##&quot;“&quot;##"/>
    <numFmt numFmtId="177" formatCode="##&quot;″&quot;"/>
    <numFmt numFmtId="178" formatCode="##&quot;‘&quot;##&quot;”&quot;##"/>
    <numFmt numFmtId="179" formatCode="##&quot;:&quot;##&quot;.&quot;##"/>
    <numFmt numFmtId="180" formatCode="#&quot;′&quot;##&quot;″&quot;##"/>
    <numFmt numFmtId="181" formatCode="mm&quot;월&quot;\ dd&quot;일&quot;"/>
    <numFmt numFmtId="182" formatCode="0.00_);[Red]\(0.00\)"/>
    <numFmt numFmtId="183" formatCode="0_);[Red]\(0\)"/>
    <numFmt numFmtId="184" formatCode="0.000_);[Red]\(0.000\)"/>
    <numFmt numFmtId="185" formatCode="#,##0.0000_);[Red]\(#,##0.0000\)"/>
    <numFmt numFmtId="186" formatCode="#,##0.000_);[Red]\(#,##0.000\)"/>
    <numFmt numFmtId="187" formatCode="\(##\)"/>
    <numFmt numFmtId="188" formatCode="#&quot;′&quot;"/>
    <numFmt numFmtId="189" formatCode="h&quot;′&quot;mm&quot;″&quot;ss"/>
    <numFmt numFmtId="190" formatCode="0.0000_);[Red]\(0.0000\)"/>
  </numFmts>
  <fonts count="37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sz val="7"/>
      <name val="굴림"/>
      <family val="3"/>
    </font>
    <font>
      <sz val="10"/>
      <name val="바탕"/>
      <family val="1"/>
    </font>
    <font>
      <sz val="7"/>
      <name val="돋움"/>
      <family val="3"/>
    </font>
    <font>
      <b/>
      <sz val="16"/>
      <name val="굴림"/>
      <family val="3"/>
    </font>
    <font>
      <sz val="10"/>
      <name val="돋움"/>
      <family val="3"/>
    </font>
    <font>
      <sz val="8"/>
      <name val="바탕"/>
      <family val="1"/>
    </font>
    <font>
      <sz val="7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10"/>
      <name val="바탕"/>
      <family val="1"/>
    </font>
    <font>
      <b/>
      <sz val="12"/>
      <name val="굴림"/>
      <family val="3"/>
    </font>
    <font>
      <b/>
      <sz val="7"/>
      <name val="바탕"/>
      <family val="1"/>
    </font>
    <font>
      <b/>
      <sz val="12"/>
      <name val="바탕"/>
      <family val="1"/>
    </font>
    <font>
      <sz val="6"/>
      <name val="돋움"/>
      <family val="3"/>
    </font>
    <font>
      <sz val="6"/>
      <name val="바탕"/>
      <family val="1"/>
    </font>
    <font>
      <u val="single"/>
      <sz val="13.2"/>
      <color indexed="12"/>
      <name val="돋움"/>
      <family val="3"/>
    </font>
    <font>
      <u val="single"/>
      <sz val="13.2"/>
      <color indexed="36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2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7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82" fontId="4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left" vertical="center"/>
    </xf>
    <xf numFmtId="184" fontId="4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7" fontId="10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24" borderId="0" xfId="0" applyFont="1" applyFill="1" applyBorder="1" applyAlignment="1">
      <alignment horizontal="center" wrapText="1"/>
    </xf>
    <xf numFmtId="0" fontId="14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 quotePrefix="1">
      <alignment horizontal="left"/>
    </xf>
    <xf numFmtId="184" fontId="4" fillId="22" borderId="0" xfId="0" applyNumberFormat="1" applyFont="1" applyFill="1" applyBorder="1" applyAlignment="1">
      <alignment horizontal="right"/>
    </xf>
    <xf numFmtId="187" fontId="8" fillId="25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 quotePrefix="1">
      <alignment horizontal="right"/>
    </xf>
    <xf numFmtId="183" fontId="4" fillId="0" borderId="0" xfId="0" applyNumberFormat="1" applyFont="1" applyBorder="1" applyAlignment="1">
      <alignment horizontal="left"/>
    </xf>
    <xf numFmtId="186" fontId="4" fillId="7" borderId="0" xfId="0" applyNumberFormat="1" applyFont="1" applyFill="1" applyBorder="1" applyAlignment="1">
      <alignment horizontal="right"/>
    </xf>
    <xf numFmtId="187" fontId="10" fillId="11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7" fontId="8" fillId="25" borderId="0" xfId="0" applyNumberFormat="1" applyFont="1" applyFill="1" applyBorder="1" applyAlignment="1">
      <alignment horizontal="center"/>
    </xf>
    <xf numFmtId="18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184" fontId="12" fillId="7" borderId="0" xfId="0" applyNumberFormat="1" applyFont="1" applyFill="1" applyBorder="1" applyAlignment="1">
      <alignment horizontal="right"/>
    </xf>
    <xf numFmtId="187" fontId="8" fillId="11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left"/>
    </xf>
    <xf numFmtId="184" fontId="15" fillId="0" borderId="13" xfId="0" applyNumberFormat="1" applyFont="1" applyFill="1" applyBorder="1" applyAlignment="1">
      <alignment horizontal="right"/>
    </xf>
    <xf numFmtId="187" fontId="15" fillId="0" borderId="13" xfId="0" applyNumberFormat="1" applyFont="1" applyFill="1" applyBorder="1" applyAlignment="1">
      <alignment horizontal="center"/>
    </xf>
    <xf numFmtId="188" fontId="15" fillId="0" borderId="13" xfId="0" applyNumberFormat="1" applyFont="1" applyFill="1" applyBorder="1" applyAlignment="1">
      <alignment horizontal="right"/>
    </xf>
    <xf numFmtId="177" fontId="15" fillId="0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 quotePrefix="1">
      <alignment horizontal="left"/>
    </xf>
    <xf numFmtId="187" fontId="15" fillId="0" borderId="13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87" fontId="8" fillId="25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/>
    </xf>
    <xf numFmtId="186" fontId="4" fillId="7" borderId="0" xfId="0" applyNumberFormat="1" applyFont="1" applyFill="1" applyBorder="1" applyAlignment="1">
      <alignment/>
    </xf>
    <xf numFmtId="187" fontId="10" fillId="11" borderId="0" xfId="0" applyNumberFormat="1" applyFont="1" applyFill="1" applyBorder="1" applyAlignment="1">
      <alignment horizontal="left"/>
    </xf>
    <xf numFmtId="184" fontId="4" fillId="22" borderId="0" xfId="0" applyNumberFormat="1" applyFont="1" applyFill="1" applyBorder="1" applyAlignment="1">
      <alignment/>
    </xf>
    <xf numFmtId="188" fontId="4" fillId="0" borderId="0" xfId="0" applyNumberFormat="1" applyFont="1" applyBorder="1" applyAlignment="1">
      <alignment/>
    </xf>
    <xf numFmtId="184" fontId="12" fillId="7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187" fontId="17" fillId="25" borderId="0" xfId="0" applyNumberFormat="1" applyFont="1" applyFill="1" applyBorder="1" applyAlignment="1">
      <alignment horizontal="left"/>
    </xf>
    <xf numFmtId="188" fontId="8" fillId="0" borderId="0" xfId="0" applyNumberFormat="1" applyFont="1" applyAlignment="1">
      <alignment/>
    </xf>
    <xf numFmtId="186" fontId="8" fillId="7" borderId="0" xfId="0" applyNumberFormat="1" applyFont="1" applyFill="1" applyBorder="1" applyAlignment="1">
      <alignment horizontal="right"/>
    </xf>
    <xf numFmtId="186" fontId="11" fillId="0" borderId="13" xfId="0" applyNumberFormat="1" applyFont="1" applyFill="1" applyBorder="1" applyAlignment="1">
      <alignment horizontal="right"/>
    </xf>
    <xf numFmtId="188" fontId="8" fillId="0" borderId="0" xfId="0" applyNumberFormat="1" applyFont="1" applyBorder="1" applyAlignment="1">
      <alignment/>
    </xf>
    <xf numFmtId="186" fontId="8" fillId="7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87" fontId="8" fillId="11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11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77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184" fontId="4" fillId="22" borderId="15" xfId="0" applyNumberFormat="1" applyFont="1" applyFill="1" applyBorder="1" applyAlignment="1">
      <alignment horizontal="right"/>
    </xf>
    <xf numFmtId="187" fontId="8" fillId="25" borderId="15" xfId="0" applyNumberFormat="1" applyFont="1" applyFill="1" applyBorder="1" applyAlignment="1">
      <alignment horizontal="left"/>
    </xf>
    <xf numFmtId="177" fontId="4" fillId="0" borderId="15" xfId="0" applyNumberFormat="1" applyFont="1" applyBorder="1" applyAlignment="1">
      <alignment/>
    </xf>
    <xf numFmtId="177" fontId="4" fillId="0" borderId="15" xfId="0" applyNumberFormat="1" applyFont="1" applyBorder="1" applyAlignment="1" quotePrefix="1">
      <alignment horizontal="right"/>
    </xf>
    <xf numFmtId="183" fontId="4" fillId="0" borderId="15" xfId="0" applyNumberFormat="1" applyFont="1" applyBorder="1" applyAlignment="1" quotePrefix="1">
      <alignment horizontal="left"/>
    </xf>
    <xf numFmtId="186" fontId="4" fillId="7" borderId="15" xfId="0" applyNumberFormat="1" applyFont="1" applyFill="1" applyBorder="1" applyAlignment="1">
      <alignment/>
    </xf>
    <xf numFmtId="187" fontId="10" fillId="11" borderId="15" xfId="0" applyNumberFormat="1" applyFont="1" applyFill="1" applyBorder="1" applyAlignment="1">
      <alignment horizontal="left"/>
    </xf>
    <xf numFmtId="188" fontId="4" fillId="0" borderId="15" xfId="0" applyNumberFormat="1" applyFont="1" applyBorder="1" applyAlignment="1">
      <alignment horizontal="right"/>
    </xf>
    <xf numFmtId="184" fontId="4" fillId="22" borderId="15" xfId="0" applyNumberFormat="1" applyFont="1" applyFill="1" applyBorder="1" applyAlignment="1">
      <alignment/>
    </xf>
    <xf numFmtId="186" fontId="8" fillId="7" borderId="15" xfId="0" applyNumberFormat="1" applyFont="1" applyFill="1" applyBorder="1" applyAlignment="1">
      <alignment/>
    </xf>
    <xf numFmtId="187" fontId="10" fillId="11" borderId="15" xfId="0" applyNumberFormat="1" applyFont="1" applyFill="1" applyBorder="1" applyAlignment="1">
      <alignment horizontal="center"/>
    </xf>
    <xf numFmtId="188" fontId="4" fillId="0" borderId="15" xfId="0" applyNumberFormat="1" applyFont="1" applyBorder="1" applyAlignment="1">
      <alignment/>
    </xf>
    <xf numFmtId="184" fontId="12" fillId="7" borderId="15" xfId="0" applyNumberFormat="1" applyFont="1" applyFill="1" applyBorder="1" applyAlignment="1">
      <alignment/>
    </xf>
    <xf numFmtId="187" fontId="8" fillId="11" borderId="16" xfId="0" applyNumberFormat="1" applyFont="1" applyFill="1" applyBorder="1" applyAlignment="1">
      <alignment horizontal="center"/>
    </xf>
    <xf numFmtId="187" fontId="17" fillId="25" borderId="0" xfId="0" applyNumberFormat="1" applyFont="1" applyFill="1" applyBorder="1" applyAlignment="1">
      <alignment horizontal="right"/>
    </xf>
    <xf numFmtId="177" fontId="4" fillId="23" borderId="0" xfId="0" applyNumberFormat="1" applyFont="1" applyFill="1" applyBorder="1" applyAlignment="1">
      <alignment horizontal="right"/>
    </xf>
    <xf numFmtId="183" fontId="4" fillId="23" borderId="0" xfId="0" applyNumberFormat="1" applyFont="1" applyFill="1" applyBorder="1" applyAlignment="1" quotePrefix="1">
      <alignment horizontal="left"/>
    </xf>
    <xf numFmtId="0" fontId="6" fillId="25" borderId="17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wrapText="1"/>
    </xf>
    <xf numFmtId="0" fontId="11" fillId="24" borderId="11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center"/>
    </xf>
    <xf numFmtId="189" fontId="12" fillId="24" borderId="0" xfId="0" applyNumberFormat="1" applyFont="1" applyFill="1" applyBorder="1" applyAlignment="1">
      <alignment horizontal="center" shrinkToFit="1"/>
    </xf>
    <xf numFmtId="189" fontId="12" fillId="24" borderId="0" xfId="0" applyNumberFormat="1" applyFont="1" applyFill="1" applyBorder="1" applyAlignment="1">
      <alignment horizontal="center"/>
    </xf>
    <xf numFmtId="190" fontId="12" fillId="24" borderId="0" xfId="0" applyNumberFormat="1" applyFont="1" applyFill="1" applyBorder="1" applyAlignment="1">
      <alignment horizontal="center"/>
    </xf>
    <xf numFmtId="189" fontId="12" fillId="24" borderId="0" xfId="0" applyNumberFormat="1" applyFont="1" applyFill="1" applyBorder="1" applyAlignment="1">
      <alignment horizontal="left"/>
    </xf>
    <xf numFmtId="190" fontId="12" fillId="24" borderId="0" xfId="0" applyNumberFormat="1" applyFont="1" applyFill="1" applyBorder="1" applyAlignment="1">
      <alignment horizontal="left"/>
    </xf>
    <xf numFmtId="190" fontId="12" fillId="24" borderId="12" xfId="0" applyNumberFormat="1" applyFont="1" applyFill="1" applyBorder="1" applyAlignment="1">
      <alignment horizontal="lef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="115" zoomScaleNormal="115" zoomScalePageLayoutView="0" workbookViewId="0" topLeftCell="A1">
      <selection activeCell="A5" sqref="A5"/>
    </sheetView>
  </sheetViews>
  <sheetFormatPr defaultColWidth="8.88671875" defaultRowHeight="13.5"/>
  <cols>
    <col min="1" max="1" width="3.3359375" style="7" customWidth="1"/>
    <col min="2" max="2" width="5.4453125" style="8" customWidth="1"/>
    <col min="3" max="3" width="7.21484375" style="9" customWidth="1"/>
    <col min="4" max="4" width="3.5546875" style="10" customWidth="1"/>
    <col min="5" max="5" width="2.99609375" style="11" customWidth="1"/>
    <col min="6" max="6" width="6.21484375" style="12" customWidth="1"/>
    <col min="7" max="7" width="3.21484375" style="13" customWidth="1"/>
    <col min="8" max="8" width="2.88671875" style="10" customWidth="1"/>
    <col min="9" max="9" width="3.21484375" style="14" customWidth="1"/>
    <col min="10" max="10" width="2.99609375" style="15" customWidth="1"/>
    <col min="11" max="11" width="6.3359375" style="16" customWidth="1"/>
    <col min="12" max="12" width="4.77734375" style="17" customWidth="1"/>
    <col min="13" max="13" width="7.3359375" style="18" customWidth="1"/>
    <col min="14" max="14" width="3.4453125" style="19" customWidth="1"/>
    <col min="15" max="15" width="2.99609375" style="20" customWidth="1"/>
    <col min="16" max="16" width="3.21484375" style="14" customWidth="1"/>
    <col min="17" max="17" width="3.10546875" style="11" customWidth="1"/>
    <col min="18" max="18" width="6.6640625" style="16" customWidth="1"/>
    <col min="19" max="19" width="3.77734375" style="17" customWidth="1"/>
    <col min="20" max="20" width="6.77734375" style="86" customWidth="1"/>
    <col min="21" max="21" width="3.4453125" style="22" customWidth="1"/>
    <col min="22" max="22" width="2.99609375" style="21" customWidth="1"/>
    <col min="23" max="23" width="3.5546875" style="14" customWidth="1"/>
    <col min="24" max="24" width="2.99609375" style="11" customWidth="1"/>
    <col min="25" max="25" width="6.3359375" style="16" customWidth="1"/>
    <col min="26" max="26" width="4.99609375" style="17" customWidth="1"/>
    <col min="27" max="27" width="7.77734375" style="16" customWidth="1"/>
    <col min="28" max="28" width="3.10546875" style="23" customWidth="1"/>
    <col min="29" max="29" width="8.88671875" style="5" customWidth="1"/>
    <col min="30" max="16384" width="8.88671875" style="6" customWidth="1"/>
  </cols>
  <sheetData>
    <row r="1" spans="1:28" ht="29.25" customHeight="1" thickBot="1">
      <c r="A1" s="119" t="s">
        <v>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1"/>
    </row>
    <row r="2" ht="7.5" customHeight="1" thickBot="1"/>
    <row r="3" spans="1:30" s="26" customFormat="1" ht="18" customHeight="1">
      <c r="A3" s="122" t="s">
        <v>38</v>
      </c>
      <c r="B3" s="24"/>
      <c r="C3" s="124" t="s">
        <v>39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5"/>
      <c r="AC3" s="25"/>
      <c r="AD3" s="26" t="s">
        <v>40</v>
      </c>
    </row>
    <row r="4" spans="1:29" s="30" customFormat="1" ht="15" customHeight="1">
      <c r="A4" s="123"/>
      <c r="B4" s="27" t="s">
        <v>41</v>
      </c>
      <c r="C4" s="28" t="s">
        <v>42</v>
      </c>
      <c r="D4" s="126" t="s">
        <v>43</v>
      </c>
      <c r="E4" s="126"/>
      <c r="F4" s="126"/>
      <c r="G4" s="126"/>
      <c r="H4" s="127" t="s">
        <v>44</v>
      </c>
      <c r="I4" s="127"/>
      <c r="J4" s="127"/>
      <c r="K4" s="127"/>
      <c r="L4" s="127"/>
      <c r="M4" s="128" t="s">
        <v>45</v>
      </c>
      <c r="N4" s="128"/>
      <c r="O4" s="127" t="s">
        <v>46</v>
      </c>
      <c r="P4" s="127"/>
      <c r="Q4" s="127"/>
      <c r="R4" s="127"/>
      <c r="S4" s="127"/>
      <c r="T4" s="129" t="s">
        <v>47</v>
      </c>
      <c r="U4" s="129"/>
      <c r="V4" s="129"/>
      <c r="W4" s="129"/>
      <c r="X4" s="129"/>
      <c r="Y4" s="129"/>
      <c r="Z4" s="129"/>
      <c r="AA4" s="130" t="s">
        <v>48</v>
      </c>
      <c r="AB4" s="131"/>
      <c r="AC4" s="29"/>
    </row>
    <row r="5" spans="1:30" s="26" customFormat="1" ht="12.75" customHeight="1">
      <c r="A5" s="31"/>
      <c r="B5" s="91" t="s">
        <v>20</v>
      </c>
      <c r="C5" s="92" t="s">
        <v>58</v>
      </c>
      <c r="D5" s="32">
        <v>36</v>
      </c>
      <c r="E5" s="43">
        <v>39</v>
      </c>
      <c r="F5" s="34">
        <f aca="true" t="shared" si="0" ref="F5:F35">D5+(E5*0.01)</f>
        <v>36.39</v>
      </c>
      <c r="G5" s="116" t="s">
        <v>91</v>
      </c>
      <c r="H5" s="32">
        <v>4</v>
      </c>
      <c r="I5" s="32">
        <v>16</v>
      </c>
      <c r="J5" s="33" t="s">
        <v>93</v>
      </c>
      <c r="K5" s="34">
        <f aca="true" t="shared" si="1" ref="K5:K35">TRUNC(((H5*60+I5)+(J5*0.01))/6,3)</f>
        <v>42.68</v>
      </c>
      <c r="L5" s="35">
        <v>7</v>
      </c>
      <c r="M5" s="38">
        <f aca="true" t="shared" si="2" ref="M5:M35">F5+K5</f>
        <v>79.07</v>
      </c>
      <c r="N5" s="39">
        <v>1</v>
      </c>
      <c r="O5" s="32"/>
      <c r="P5" s="36"/>
      <c r="Q5" s="43"/>
      <c r="R5" s="34">
        <f aca="true" t="shared" si="3" ref="R5:R35">TRUNC(((O5*60+P5)+(Q5*0.01))/3,3)</f>
        <v>0</v>
      </c>
      <c r="S5" s="41"/>
      <c r="T5" s="87">
        <f aca="true" t="shared" si="4" ref="T5:T35">M5+R5</f>
        <v>79.07</v>
      </c>
      <c r="U5" s="39"/>
      <c r="V5" s="42"/>
      <c r="W5" s="32"/>
      <c r="X5" s="43"/>
      <c r="Y5" s="34">
        <f aca="true" t="shared" si="5" ref="Y5:Y35">TRUNC(((V5*60+W5)+(X5*0.01))/10,3)</f>
        <v>0</v>
      </c>
      <c r="Z5" s="35"/>
      <c r="AA5" s="44">
        <f aca="true" t="shared" si="6" ref="AA5:AA35">F5+K5+R5+Y5</f>
        <v>79.07</v>
      </c>
      <c r="AB5" s="45"/>
      <c r="AC5" s="5"/>
      <c r="AD5" s="6"/>
    </row>
    <row r="6" spans="1:29" s="26" customFormat="1" ht="12.75" customHeight="1">
      <c r="A6" s="31"/>
      <c r="B6" s="91" t="s">
        <v>83</v>
      </c>
      <c r="C6" s="94" t="s">
        <v>84</v>
      </c>
      <c r="D6" s="32">
        <v>38</v>
      </c>
      <c r="E6" s="37">
        <v>96</v>
      </c>
      <c r="F6" s="34">
        <f t="shared" si="0"/>
        <v>38.96</v>
      </c>
      <c r="G6" s="35">
        <v>8</v>
      </c>
      <c r="H6" s="32">
        <v>4</v>
      </c>
      <c r="I6" s="36" t="s">
        <v>94</v>
      </c>
      <c r="J6" s="33" t="s">
        <v>89</v>
      </c>
      <c r="K6" s="34">
        <f t="shared" si="1"/>
        <v>41.181</v>
      </c>
      <c r="L6" s="35">
        <v>2</v>
      </c>
      <c r="M6" s="38">
        <f t="shared" si="2"/>
        <v>80.14099999999999</v>
      </c>
      <c r="N6" s="39">
        <v>2</v>
      </c>
      <c r="O6" s="32"/>
      <c r="P6" s="36"/>
      <c r="Q6" s="37"/>
      <c r="R6" s="34">
        <f t="shared" si="3"/>
        <v>0</v>
      </c>
      <c r="S6" s="41"/>
      <c r="T6" s="87">
        <f t="shared" si="4"/>
        <v>80.14099999999999</v>
      </c>
      <c r="U6" s="39"/>
      <c r="V6" s="42"/>
      <c r="W6" s="32"/>
      <c r="X6" s="33"/>
      <c r="Y6" s="34">
        <f t="shared" si="5"/>
        <v>0</v>
      </c>
      <c r="Z6" s="35"/>
      <c r="AA6" s="44">
        <f t="shared" si="6"/>
        <v>80.14099999999999</v>
      </c>
      <c r="AB6" s="45"/>
      <c r="AC6" s="25"/>
    </row>
    <row r="7" spans="1:29" s="26" customFormat="1" ht="12.75" customHeight="1">
      <c r="A7" s="31"/>
      <c r="B7" s="91" t="s">
        <v>26</v>
      </c>
      <c r="C7" s="94" t="s">
        <v>80</v>
      </c>
      <c r="D7" s="32">
        <v>39</v>
      </c>
      <c r="E7" s="33">
        <v>28</v>
      </c>
      <c r="F7" s="34">
        <f t="shared" si="0"/>
        <v>39.28</v>
      </c>
      <c r="G7" s="35">
        <v>9</v>
      </c>
      <c r="H7" s="32">
        <v>4</v>
      </c>
      <c r="I7" s="36" t="s">
        <v>89</v>
      </c>
      <c r="J7" s="33">
        <v>22</v>
      </c>
      <c r="K7" s="34">
        <f t="shared" si="1"/>
        <v>41.536</v>
      </c>
      <c r="L7" s="35">
        <v>3</v>
      </c>
      <c r="M7" s="38">
        <f t="shared" si="2"/>
        <v>80.816</v>
      </c>
      <c r="N7" s="39">
        <v>3</v>
      </c>
      <c r="O7" s="32"/>
      <c r="P7" s="36"/>
      <c r="Q7" s="37"/>
      <c r="R7" s="34">
        <f t="shared" si="3"/>
        <v>0</v>
      </c>
      <c r="S7" s="41"/>
      <c r="T7" s="87">
        <f t="shared" si="4"/>
        <v>80.816</v>
      </c>
      <c r="U7" s="39"/>
      <c r="V7" s="42"/>
      <c r="W7" s="32"/>
      <c r="X7" s="33"/>
      <c r="Y7" s="34">
        <f t="shared" si="5"/>
        <v>0</v>
      </c>
      <c r="Z7" s="35"/>
      <c r="AA7" s="44">
        <f t="shared" si="6"/>
        <v>80.816</v>
      </c>
      <c r="AB7" s="45"/>
      <c r="AC7" s="25"/>
    </row>
    <row r="8" spans="1:29" s="26" customFormat="1" ht="12.75" customHeight="1">
      <c r="A8" s="31"/>
      <c r="B8" s="91" t="s">
        <v>19</v>
      </c>
      <c r="C8" s="92" t="s">
        <v>60</v>
      </c>
      <c r="D8" s="32">
        <v>40</v>
      </c>
      <c r="E8" s="33" t="s">
        <v>87</v>
      </c>
      <c r="F8" s="34">
        <f t="shared" si="0"/>
        <v>40.06</v>
      </c>
      <c r="G8" s="35">
        <v>21</v>
      </c>
      <c r="H8" s="32">
        <v>4</v>
      </c>
      <c r="I8" s="36" t="s">
        <v>92</v>
      </c>
      <c r="J8" s="37">
        <v>42</v>
      </c>
      <c r="K8" s="34">
        <f t="shared" si="1"/>
        <v>40.903</v>
      </c>
      <c r="L8" s="35">
        <v>1</v>
      </c>
      <c r="M8" s="38">
        <f t="shared" si="2"/>
        <v>80.963</v>
      </c>
      <c r="N8" s="39">
        <v>4</v>
      </c>
      <c r="O8" s="32"/>
      <c r="P8" s="36"/>
      <c r="Q8" s="43"/>
      <c r="R8" s="34">
        <f t="shared" si="3"/>
        <v>0</v>
      </c>
      <c r="S8" s="41"/>
      <c r="T8" s="87">
        <f t="shared" si="4"/>
        <v>80.963</v>
      </c>
      <c r="U8" s="39"/>
      <c r="V8" s="42"/>
      <c r="W8" s="36"/>
      <c r="X8" s="43"/>
      <c r="Y8" s="34">
        <f t="shared" si="5"/>
        <v>0</v>
      </c>
      <c r="Z8" s="85"/>
      <c r="AA8" s="44">
        <f t="shared" si="6"/>
        <v>80.963</v>
      </c>
      <c r="AB8" s="45"/>
      <c r="AC8" s="25"/>
    </row>
    <row r="9" spans="1:29" s="26" customFormat="1" ht="12.75" customHeight="1">
      <c r="A9" s="31"/>
      <c r="B9" s="91" t="s">
        <v>37</v>
      </c>
      <c r="C9" s="94" t="s">
        <v>59</v>
      </c>
      <c r="D9" s="32">
        <v>39</v>
      </c>
      <c r="E9" s="43">
        <v>64</v>
      </c>
      <c r="F9" s="34">
        <f t="shared" si="0"/>
        <v>39.64</v>
      </c>
      <c r="G9" s="35">
        <v>17</v>
      </c>
      <c r="H9" s="32">
        <v>4</v>
      </c>
      <c r="I9" s="36" t="s">
        <v>89</v>
      </c>
      <c r="J9" s="37">
        <v>63</v>
      </c>
      <c r="K9" s="34">
        <f t="shared" si="1"/>
        <v>41.605</v>
      </c>
      <c r="L9" s="35">
        <v>4</v>
      </c>
      <c r="M9" s="38">
        <f t="shared" si="2"/>
        <v>81.245</v>
      </c>
      <c r="N9" s="39">
        <v>5</v>
      </c>
      <c r="O9" s="32"/>
      <c r="P9" s="36"/>
      <c r="Q9" s="43"/>
      <c r="R9" s="34">
        <f t="shared" si="3"/>
        <v>0</v>
      </c>
      <c r="S9" s="41"/>
      <c r="T9" s="87">
        <f t="shared" si="4"/>
        <v>81.245</v>
      </c>
      <c r="U9" s="39"/>
      <c r="V9" s="42"/>
      <c r="W9" s="32"/>
      <c r="X9" s="43"/>
      <c r="Y9" s="34">
        <f t="shared" si="5"/>
        <v>0</v>
      </c>
      <c r="Z9" s="35"/>
      <c r="AA9" s="44">
        <f t="shared" si="6"/>
        <v>81.245</v>
      </c>
      <c r="AB9" s="45"/>
      <c r="AC9" s="25"/>
    </row>
    <row r="10" spans="1:29" s="26" customFormat="1" ht="12.75" customHeight="1">
      <c r="A10" s="31"/>
      <c r="B10" s="93" t="s">
        <v>25</v>
      </c>
      <c r="C10" s="92" t="s">
        <v>56</v>
      </c>
      <c r="D10" s="32">
        <v>38</v>
      </c>
      <c r="E10" s="43">
        <v>93</v>
      </c>
      <c r="F10" s="34">
        <f t="shared" si="0"/>
        <v>38.93</v>
      </c>
      <c r="G10" s="35">
        <v>7</v>
      </c>
      <c r="H10" s="32">
        <v>4</v>
      </c>
      <c r="I10" s="32">
        <v>15</v>
      </c>
      <c r="J10" s="37">
        <v>92</v>
      </c>
      <c r="K10" s="34">
        <f t="shared" si="1"/>
        <v>42.653</v>
      </c>
      <c r="L10" s="35">
        <v>6</v>
      </c>
      <c r="M10" s="38">
        <f t="shared" si="2"/>
        <v>81.583</v>
      </c>
      <c r="N10" s="39">
        <v>6</v>
      </c>
      <c r="O10" s="42"/>
      <c r="P10" s="36"/>
      <c r="Q10" s="40"/>
      <c r="R10" s="34">
        <f t="shared" si="3"/>
        <v>0</v>
      </c>
      <c r="S10" s="41"/>
      <c r="T10" s="87">
        <f t="shared" si="4"/>
        <v>81.583</v>
      </c>
      <c r="U10" s="39"/>
      <c r="V10" s="42"/>
      <c r="W10" s="36"/>
      <c r="X10" s="40"/>
      <c r="Y10" s="34">
        <f t="shared" si="5"/>
        <v>0</v>
      </c>
      <c r="Z10" s="35"/>
      <c r="AA10" s="44">
        <f t="shared" si="6"/>
        <v>81.583</v>
      </c>
      <c r="AB10" s="45"/>
      <c r="AC10" s="25"/>
    </row>
    <row r="11" spans="1:29" s="26" customFormat="1" ht="12.75" customHeight="1">
      <c r="A11" s="31"/>
      <c r="B11" s="91" t="s">
        <v>22</v>
      </c>
      <c r="C11" s="94" t="s">
        <v>80</v>
      </c>
      <c r="D11" s="32">
        <v>38</v>
      </c>
      <c r="E11" s="33">
        <v>61</v>
      </c>
      <c r="F11" s="34">
        <f t="shared" si="0"/>
        <v>38.61</v>
      </c>
      <c r="G11" s="35">
        <v>4</v>
      </c>
      <c r="H11" s="32">
        <v>4</v>
      </c>
      <c r="I11" s="32">
        <v>18</v>
      </c>
      <c r="J11" s="33">
        <v>34</v>
      </c>
      <c r="K11" s="34">
        <f t="shared" si="1"/>
        <v>43.056</v>
      </c>
      <c r="L11" s="35">
        <v>10</v>
      </c>
      <c r="M11" s="38">
        <f t="shared" si="2"/>
        <v>81.666</v>
      </c>
      <c r="N11" s="39">
        <v>7</v>
      </c>
      <c r="O11" s="32"/>
      <c r="P11" s="36"/>
      <c r="Q11" s="40"/>
      <c r="R11" s="34">
        <f t="shared" si="3"/>
        <v>0</v>
      </c>
      <c r="S11" s="41"/>
      <c r="T11" s="87">
        <f t="shared" si="4"/>
        <v>81.666</v>
      </c>
      <c r="U11" s="39"/>
      <c r="V11" s="42"/>
      <c r="W11" s="32"/>
      <c r="X11" s="43"/>
      <c r="Y11" s="34">
        <f t="shared" si="5"/>
        <v>0</v>
      </c>
      <c r="Z11" s="35"/>
      <c r="AA11" s="44">
        <f t="shared" si="6"/>
        <v>81.666</v>
      </c>
      <c r="AB11" s="45"/>
      <c r="AC11" s="25"/>
    </row>
    <row r="12" spans="1:29" s="26" customFormat="1" ht="12.75" customHeight="1">
      <c r="A12" s="31"/>
      <c r="B12" s="91" t="s">
        <v>11</v>
      </c>
      <c r="C12" s="92" t="s">
        <v>73</v>
      </c>
      <c r="D12" s="32">
        <v>39</v>
      </c>
      <c r="E12" s="33">
        <v>38</v>
      </c>
      <c r="F12" s="34">
        <f t="shared" si="0"/>
        <v>39.38</v>
      </c>
      <c r="G12" s="35">
        <v>11</v>
      </c>
      <c r="H12" s="32">
        <v>4</v>
      </c>
      <c r="I12" s="32">
        <v>18</v>
      </c>
      <c r="J12" s="33">
        <v>62</v>
      </c>
      <c r="K12" s="34">
        <f t="shared" si="1"/>
        <v>43.103</v>
      </c>
      <c r="L12" s="35">
        <v>11</v>
      </c>
      <c r="M12" s="38">
        <f t="shared" si="2"/>
        <v>82.483</v>
      </c>
      <c r="N12" s="39">
        <v>8</v>
      </c>
      <c r="O12" s="32"/>
      <c r="P12" s="36"/>
      <c r="Q12" s="43"/>
      <c r="R12" s="34">
        <f t="shared" si="3"/>
        <v>0</v>
      </c>
      <c r="S12" s="41"/>
      <c r="T12" s="87">
        <f t="shared" si="4"/>
        <v>82.483</v>
      </c>
      <c r="U12" s="39"/>
      <c r="V12" s="42"/>
      <c r="W12" s="32"/>
      <c r="X12" s="43"/>
      <c r="Y12" s="34">
        <f t="shared" si="5"/>
        <v>0</v>
      </c>
      <c r="Z12" s="35"/>
      <c r="AA12" s="44">
        <f t="shared" si="6"/>
        <v>82.483</v>
      </c>
      <c r="AB12" s="45"/>
      <c r="AC12" s="25"/>
    </row>
    <row r="13" spans="1:29" s="26" customFormat="1" ht="12.75" customHeight="1">
      <c r="A13" s="31"/>
      <c r="B13" s="91" t="s">
        <v>6</v>
      </c>
      <c r="C13" s="92" t="s">
        <v>54</v>
      </c>
      <c r="D13" s="32">
        <v>39</v>
      </c>
      <c r="E13" s="43">
        <v>38</v>
      </c>
      <c r="F13" s="34">
        <f t="shared" si="0"/>
        <v>39.38</v>
      </c>
      <c r="G13" s="35">
        <v>11</v>
      </c>
      <c r="H13" s="32">
        <v>4</v>
      </c>
      <c r="I13" s="32">
        <v>19</v>
      </c>
      <c r="J13" s="33">
        <v>57</v>
      </c>
      <c r="K13" s="34">
        <f t="shared" si="1"/>
        <v>43.261</v>
      </c>
      <c r="L13" s="35">
        <v>14</v>
      </c>
      <c r="M13" s="38">
        <f t="shared" si="2"/>
        <v>82.641</v>
      </c>
      <c r="N13" s="39">
        <v>9</v>
      </c>
      <c r="O13" s="42"/>
      <c r="P13" s="36"/>
      <c r="Q13" s="43"/>
      <c r="R13" s="34">
        <f t="shared" si="3"/>
        <v>0</v>
      </c>
      <c r="S13" s="41"/>
      <c r="T13" s="87">
        <f t="shared" si="4"/>
        <v>82.641</v>
      </c>
      <c r="U13" s="39"/>
      <c r="V13" s="42"/>
      <c r="W13" s="32"/>
      <c r="X13" s="40"/>
      <c r="Y13" s="34">
        <f t="shared" si="5"/>
        <v>0</v>
      </c>
      <c r="Z13" s="35"/>
      <c r="AA13" s="44">
        <f t="shared" si="6"/>
        <v>82.641</v>
      </c>
      <c r="AB13" s="45"/>
      <c r="AC13" s="25"/>
    </row>
    <row r="14" spans="1:29" s="26" customFormat="1" ht="12.75" customHeight="1">
      <c r="A14" s="31"/>
      <c r="B14" s="91" t="s">
        <v>5</v>
      </c>
      <c r="C14" s="92" t="s">
        <v>54</v>
      </c>
      <c r="D14" s="32">
        <v>40</v>
      </c>
      <c r="E14" s="43">
        <v>19</v>
      </c>
      <c r="F14" s="34">
        <f t="shared" si="0"/>
        <v>40.19</v>
      </c>
      <c r="G14" s="35">
        <v>22</v>
      </c>
      <c r="H14" s="32">
        <v>4</v>
      </c>
      <c r="I14" s="32">
        <v>18</v>
      </c>
      <c r="J14" s="37">
        <v>20</v>
      </c>
      <c r="K14" s="34">
        <f t="shared" si="1"/>
        <v>43.033</v>
      </c>
      <c r="L14" s="35">
        <v>9</v>
      </c>
      <c r="M14" s="38">
        <f t="shared" si="2"/>
        <v>83.223</v>
      </c>
      <c r="N14" s="39">
        <v>10</v>
      </c>
      <c r="O14" s="42"/>
      <c r="P14" s="36"/>
      <c r="Q14" s="40"/>
      <c r="R14" s="34">
        <f t="shared" si="3"/>
        <v>0</v>
      </c>
      <c r="S14" s="41"/>
      <c r="T14" s="87">
        <f t="shared" si="4"/>
        <v>83.223</v>
      </c>
      <c r="U14" s="39"/>
      <c r="V14" s="42"/>
      <c r="W14" s="32"/>
      <c r="X14" s="43"/>
      <c r="Y14" s="34">
        <f t="shared" si="5"/>
        <v>0</v>
      </c>
      <c r="Z14" s="35"/>
      <c r="AA14" s="44">
        <f t="shared" si="6"/>
        <v>83.223</v>
      </c>
      <c r="AB14" s="45"/>
      <c r="AC14" s="25"/>
    </row>
    <row r="15" spans="1:30" s="26" customFormat="1" ht="12.75" customHeight="1">
      <c r="A15" s="31"/>
      <c r="B15" s="91" t="s">
        <v>16</v>
      </c>
      <c r="C15" s="94" t="s">
        <v>60</v>
      </c>
      <c r="D15" s="32">
        <v>38</v>
      </c>
      <c r="E15" s="37">
        <v>59</v>
      </c>
      <c r="F15" s="34">
        <f>D15+(E15*0.01)</f>
        <v>38.59</v>
      </c>
      <c r="G15" s="35">
        <v>3</v>
      </c>
      <c r="H15" s="32">
        <v>4</v>
      </c>
      <c r="I15" s="32">
        <v>28</v>
      </c>
      <c r="J15" s="33" t="s">
        <v>87</v>
      </c>
      <c r="K15" s="34">
        <f>TRUNC(((H15*60+I15)+(J15*0.01))/6,3)</f>
        <v>44.676</v>
      </c>
      <c r="L15" s="35">
        <v>23</v>
      </c>
      <c r="M15" s="38">
        <f>F15+K15</f>
        <v>83.266</v>
      </c>
      <c r="N15" s="39">
        <v>11</v>
      </c>
      <c r="O15" s="32"/>
      <c r="P15" s="36"/>
      <c r="Q15" s="40"/>
      <c r="R15" s="34">
        <f>TRUNC(((O15*60+P15)+(Q15*0.01))/3,3)</f>
        <v>0</v>
      </c>
      <c r="S15" s="41"/>
      <c r="T15" s="87">
        <f>M15+R15</f>
        <v>83.266</v>
      </c>
      <c r="U15" s="39"/>
      <c r="V15" s="42"/>
      <c r="W15" s="32"/>
      <c r="X15" s="43"/>
      <c r="Y15" s="34">
        <f>TRUNC(((V15*60+W15)+(X15*0.01))/10,3)</f>
        <v>0</v>
      </c>
      <c r="Z15" s="35"/>
      <c r="AA15" s="44">
        <f>F15+K15+R15+Y15</f>
        <v>83.266</v>
      </c>
      <c r="AB15" s="45"/>
      <c r="AC15" s="53"/>
      <c r="AD15" s="47"/>
    </row>
    <row r="16" spans="1:29" s="26" customFormat="1" ht="12.75" customHeight="1">
      <c r="A16" s="31"/>
      <c r="B16" s="91" t="s">
        <v>27</v>
      </c>
      <c r="C16" s="92" t="s">
        <v>76</v>
      </c>
      <c r="D16" s="32">
        <v>40</v>
      </c>
      <c r="E16" s="33">
        <v>62</v>
      </c>
      <c r="F16" s="34">
        <f>D16+(E16*0.01)</f>
        <v>40.62</v>
      </c>
      <c r="G16" s="35">
        <v>26</v>
      </c>
      <c r="H16" s="32">
        <v>4</v>
      </c>
      <c r="I16" s="36">
        <v>15</v>
      </c>
      <c r="J16" s="37">
        <v>88</v>
      </c>
      <c r="K16" s="34">
        <f>TRUNC(((H16*60+I16)+(J16*0.01))/6,3)</f>
        <v>42.646</v>
      </c>
      <c r="L16" s="35">
        <v>5</v>
      </c>
      <c r="M16" s="38">
        <f>F16+K16</f>
        <v>83.26599999999999</v>
      </c>
      <c r="N16" s="39">
        <v>11</v>
      </c>
      <c r="O16" s="32"/>
      <c r="P16" s="36"/>
      <c r="Q16" s="40"/>
      <c r="R16" s="34">
        <f>TRUNC(((O16*60+P16)+(Q16*0.01))/3,3)</f>
        <v>0</v>
      </c>
      <c r="S16" s="41"/>
      <c r="T16" s="87">
        <f>M16+R16</f>
        <v>83.26599999999999</v>
      </c>
      <c r="U16" s="39"/>
      <c r="V16" s="42"/>
      <c r="W16" s="36"/>
      <c r="X16" s="43"/>
      <c r="Y16" s="34">
        <f>TRUNC(((V16*60+W16)+(X16*0.01))/10,3)</f>
        <v>0</v>
      </c>
      <c r="Z16" s="35"/>
      <c r="AA16" s="44">
        <f>F16+K16+R16+Y16</f>
        <v>83.26599999999999</v>
      </c>
      <c r="AB16" s="45"/>
      <c r="AC16" s="25"/>
    </row>
    <row r="17" spans="1:29" s="26" customFormat="1" ht="12.75" customHeight="1">
      <c r="A17" s="31"/>
      <c r="B17" s="91" t="s">
        <v>74</v>
      </c>
      <c r="C17" s="92" t="s">
        <v>75</v>
      </c>
      <c r="D17" s="32">
        <v>40</v>
      </c>
      <c r="E17" s="33">
        <v>29</v>
      </c>
      <c r="F17" s="34">
        <f t="shared" si="0"/>
        <v>40.29</v>
      </c>
      <c r="G17" s="35">
        <v>23</v>
      </c>
      <c r="H17" s="32">
        <v>4</v>
      </c>
      <c r="I17" s="32">
        <v>18</v>
      </c>
      <c r="J17" s="33">
        <v>82</v>
      </c>
      <c r="K17" s="34">
        <f t="shared" si="1"/>
        <v>43.136</v>
      </c>
      <c r="L17" s="35">
        <v>13</v>
      </c>
      <c r="M17" s="38">
        <f t="shared" si="2"/>
        <v>83.426</v>
      </c>
      <c r="N17" s="39">
        <v>13</v>
      </c>
      <c r="O17" s="32"/>
      <c r="P17" s="36"/>
      <c r="Q17" s="40"/>
      <c r="R17" s="34">
        <f t="shared" si="3"/>
        <v>0</v>
      </c>
      <c r="S17" s="41"/>
      <c r="T17" s="87">
        <f t="shared" si="4"/>
        <v>83.426</v>
      </c>
      <c r="U17" s="39"/>
      <c r="V17" s="42"/>
      <c r="W17" s="32"/>
      <c r="X17" s="43"/>
      <c r="Y17" s="34">
        <f t="shared" si="5"/>
        <v>0</v>
      </c>
      <c r="Z17" s="35"/>
      <c r="AA17" s="44">
        <f t="shared" si="6"/>
        <v>83.426</v>
      </c>
      <c r="AB17" s="45"/>
      <c r="AC17" s="25"/>
    </row>
    <row r="18" spans="1:29" s="26" customFormat="1" ht="12.75" customHeight="1">
      <c r="A18" s="31"/>
      <c r="B18" s="91" t="s">
        <v>21</v>
      </c>
      <c r="C18" s="94" t="s">
        <v>81</v>
      </c>
      <c r="D18" s="32">
        <v>39</v>
      </c>
      <c r="E18" s="37">
        <v>36</v>
      </c>
      <c r="F18" s="34">
        <f t="shared" si="0"/>
        <v>39.36</v>
      </c>
      <c r="G18" s="35">
        <v>10</v>
      </c>
      <c r="H18" s="32">
        <v>4</v>
      </c>
      <c r="I18" s="32">
        <v>25</v>
      </c>
      <c r="J18" s="37">
        <v>25</v>
      </c>
      <c r="K18" s="34">
        <f t="shared" si="1"/>
        <v>44.208</v>
      </c>
      <c r="L18" s="35">
        <v>20</v>
      </c>
      <c r="M18" s="38">
        <f t="shared" si="2"/>
        <v>83.568</v>
      </c>
      <c r="N18" s="39">
        <v>14</v>
      </c>
      <c r="O18" s="32"/>
      <c r="P18" s="36"/>
      <c r="Q18" s="40"/>
      <c r="R18" s="34">
        <f t="shared" si="3"/>
        <v>0</v>
      </c>
      <c r="S18" s="41"/>
      <c r="T18" s="87">
        <f t="shared" si="4"/>
        <v>83.568</v>
      </c>
      <c r="U18" s="39"/>
      <c r="V18" s="42"/>
      <c r="W18" s="32"/>
      <c r="X18" s="43"/>
      <c r="Y18" s="34">
        <f t="shared" si="5"/>
        <v>0</v>
      </c>
      <c r="Z18" s="35"/>
      <c r="AA18" s="44">
        <f t="shared" si="6"/>
        <v>83.568</v>
      </c>
      <c r="AB18" s="45"/>
      <c r="AC18" s="25"/>
    </row>
    <row r="19" spans="1:29" s="26" customFormat="1" ht="12.75" customHeight="1">
      <c r="A19" s="31"/>
      <c r="B19" s="91" t="s">
        <v>35</v>
      </c>
      <c r="C19" s="92" t="s">
        <v>59</v>
      </c>
      <c r="D19" s="32">
        <v>39</v>
      </c>
      <c r="E19" s="33">
        <v>87</v>
      </c>
      <c r="F19" s="34">
        <f t="shared" si="0"/>
        <v>39.87</v>
      </c>
      <c r="G19" s="35">
        <v>19</v>
      </c>
      <c r="H19" s="32">
        <v>4</v>
      </c>
      <c r="I19" s="36">
        <v>22</v>
      </c>
      <c r="J19" s="33">
        <v>47</v>
      </c>
      <c r="K19" s="34">
        <f t="shared" si="1"/>
        <v>43.745</v>
      </c>
      <c r="L19" s="35">
        <v>17</v>
      </c>
      <c r="M19" s="38">
        <f t="shared" si="2"/>
        <v>83.615</v>
      </c>
      <c r="N19" s="39">
        <v>15</v>
      </c>
      <c r="O19" s="32"/>
      <c r="P19" s="36"/>
      <c r="Q19" s="33"/>
      <c r="R19" s="34">
        <f t="shared" si="3"/>
        <v>0</v>
      </c>
      <c r="S19" s="41"/>
      <c r="T19" s="87">
        <f t="shared" si="4"/>
        <v>83.615</v>
      </c>
      <c r="U19" s="39"/>
      <c r="V19" s="42"/>
      <c r="W19" s="32"/>
      <c r="X19" s="33"/>
      <c r="Y19" s="34">
        <f t="shared" si="5"/>
        <v>0</v>
      </c>
      <c r="Z19" s="35"/>
      <c r="AA19" s="44">
        <f t="shared" si="6"/>
        <v>83.615</v>
      </c>
      <c r="AB19" s="45"/>
      <c r="AC19" s="25"/>
    </row>
    <row r="20" spans="1:29" s="26" customFormat="1" ht="12.75" customHeight="1">
      <c r="A20" s="31"/>
      <c r="B20" s="91" t="s">
        <v>3</v>
      </c>
      <c r="C20" s="92" t="s">
        <v>75</v>
      </c>
      <c r="D20" s="32">
        <v>40</v>
      </c>
      <c r="E20" s="33" t="s">
        <v>88</v>
      </c>
      <c r="F20" s="34">
        <f t="shared" si="0"/>
        <v>40.04</v>
      </c>
      <c r="G20" s="35">
        <v>20</v>
      </c>
      <c r="H20" s="32">
        <v>4</v>
      </c>
      <c r="I20" s="36">
        <v>23</v>
      </c>
      <c r="J20" s="37">
        <v>59</v>
      </c>
      <c r="K20" s="34">
        <f t="shared" si="1"/>
        <v>43.931</v>
      </c>
      <c r="L20" s="35">
        <v>18</v>
      </c>
      <c r="M20" s="38">
        <f t="shared" si="2"/>
        <v>83.971</v>
      </c>
      <c r="N20" s="39">
        <v>16</v>
      </c>
      <c r="O20" s="32"/>
      <c r="P20" s="36"/>
      <c r="Q20" s="33"/>
      <c r="R20" s="34">
        <f t="shared" si="3"/>
        <v>0</v>
      </c>
      <c r="S20" s="41"/>
      <c r="T20" s="87">
        <f t="shared" si="4"/>
        <v>83.971</v>
      </c>
      <c r="U20" s="39"/>
      <c r="V20" s="42"/>
      <c r="W20" s="36"/>
      <c r="X20" s="37"/>
      <c r="Y20" s="34">
        <f t="shared" si="5"/>
        <v>0</v>
      </c>
      <c r="Z20" s="35"/>
      <c r="AA20" s="44">
        <f t="shared" si="6"/>
        <v>83.971</v>
      </c>
      <c r="AB20" s="45"/>
      <c r="AC20" s="25"/>
    </row>
    <row r="21" spans="1:29" s="26" customFormat="1" ht="12.75" customHeight="1">
      <c r="A21" s="31"/>
      <c r="B21" s="91" t="s">
        <v>30</v>
      </c>
      <c r="C21" s="94" t="s">
        <v>59</v>
      </c>
      <c r="D21" s="32">
        <v>40</v>
      </c>
      <c r="E21" s="33">
        <v>58</v>
      </c>
      <c r="F21" s="34">
        <f t="shared" si="0"/>
        <v>40.58</v>
      </c>
      <c r="G21" s="35">
        <v>25</v>
      </c>
      <c r="H21" s="32">
        <v>4</v>
      </c>
      <c r="I21" s="32">
        <v>20</v>
      </c>
      <c r="J21" s="37">
        <v>89</v>
      </c>
      <c r="K21" s="34">
        <f t="shared" si="1"/>
        <v>43.481</v>
      </c>
      <c r="L21" s="35">
        <v>16</v>
      </c>
      <c r="M21" s="38">
        <f t="shared" si="2"/>
        <v>84.061</v>
      </c>
      <c r="N21" s="39">
        <v>17</v>
      </c>
      <c r="O21" s="32"/>
      <c r="P21" s="36"/>
      <c r="Q21" s="37"/>
      <c r="R21" s="34">
        <f t="shared" si="3"/>
        <v>0</v>
      </c>
      <c r="S21" s="41"/>
      <c r="T21" s="87">
        <f t="shared" si="4"/>
        <v>84.061</v>
      </c>
      <c r="U21" s="39"/>
      <c r="V21" s="42"/>
      <c r="W21" s="36"/>
      <c r="X21" s="37"/>
      <c r="Y21" s="34">
        <f t="shared" si="5"/>
        <v>0</v>
      </c>
      <c r="Z21" s="35"/>
      <c r="AA21" s="44">
        <f t="shared" si="6"/>
        <v>84.061</v>
      </c>
      <c r="AB21" s="45"/>
      <c r="AC21" s="25"/>
    </row>
    <row r="22" spans="1:29" s="26" customFormat="1" ht="12.75" customHeight="1">
      <c r="A22" s="31"/>
      <c r="B22" s="91" t="s">
        <v>36</v>
      </c>
      <c r="C22" s="92" t="s">
        <v>59</v>
      </c>
      <c r="D22" s="32">
        <v>41</v>
      </c>
      <c r="E22" s="33" t="s">
        <v>89</v>
      </c>
      <c r="F22" s="34">
        <f t="shared" si="0"/>
        <v>41.09</v>
      </c>
      <c r="G22" s="35">
        <v>28</v>
      </c>
      <c r="H22" s="32">
        <v>4</v>
      </c>
      <c r="I22" s="32">
        <v>18</v>
      </c>
      <c r="J22" s="33">
        <v>77</v>
      </c>
      <c r="K22" s="34">
        <f t="shared" si="1"/>
        <v>43.128</v>
      </c>
      <c r="L22" s="35">
        <v>12</v>
      </c>
      <c r="M22" s="38">
        <f t="shared" si="2"/>
        <v>84.218</v>
      </c>
      <c r="N22" s="39">
        <v>18</v>
      </c>
      <c r="O22" s="32"/>
      <c r="P22" s="36"/>
      <c r="Q22" s="37"/>
      <c r="R22" s="34">
        <f t="shared" si="3"/>
        <v>0</v>
      </c>
      <c r="S22" s="41"/>
      <c r="T22" s="87">
        <f t="shared" si="4"/>
        <v>84.218</v>
      </c>
      <c r="U22" s="39"/>
      <c r="V22" s="42"/>
      <c r="W22" s="32"/>
      <c r="X22" s="33"/>
      <c r="Y22" s="34">
        <f t="shared" si="5"/>
        <v>0</v>
      </c>
      <c r="Z22" s="35"/>
      <c r="AA22" s="44">
        <f t="shared" si="6"/>
        <v>84.218</v>
      </c>
      <c r="AB22" s="45"/>
      <c r="AC22" s="25"/>
    </row>
    <row r="23" spans="1:29" s="26" customFormat="1" ht="12.75" customHeight="1">
      <c r="A23" s="31"/>
      <c r="B23" s="91" t="s">
        <v>4</v>
      </c>
      <c r="C23" s="92" t="s">
        <v>54</v>
      </c>
      <c r="D23" s="32">
        <v>39</v>
      </c>
      <c r="E23" s="33">
        <v>39</v>
      </c>
      <c r="F23" s="34">
        <f t="shared" si="0"/>
        <v>39.39</v>
      </c>
      <c r="G23" s="35">
        <v>13</v>
      </c>
      <c r="H23" s="32">
        <v>4</v>
      </c>
      <c r="I23" s="36">
        <v>29</v>
      </c>
      <c r="J23" s="33">
        <v>91</v>
      </c>
      <c r="K23" s="34">
        <f t="shared" si="1"/>
        <v>44.985</v>
      </c>
      <c r="L23" s="35">
        <v>24</v>
      </c>
      <c r="M23" s="38">
        <f t="shared" si="2"/>
        <v>84.375</v>
      </c>
      <c r="N23" s="39">
        <v>19</v>
      </c>
      <c r="O23" s="32"/>
      <c r="P23" s="36"/>
      <c r="Q23" s="40"/>
      <c r="R23" s="34">
        <f t="shared" si="3"/>
        <v>0</v>
      </c>
      <c r="S23" s="41"/>
      <c r="T23" s="87">
        <f t="shared" si="4"/>
        <v>84.375</v>
      </c>
      <c r="U23" s="39"/>
      <c r="V23" s="42"/>
      <c r="W23" s="36"/>
      <c r="X23" s="43"/>
      <c r="Y23" s="34">
        <f t="shared" si="5"/>
        <v>0</v>
      </c>
      <c r="Z23" s="35"/>
      <c r="AA23" s="44">
        <f t="shared" si="6"/>
        <v>84.375</v>
      </c>
      <c r="AB23" s="45"/>
      <c r="AC23" s="25"/>
    </row>
    <row r="24" spans="1:29" s="26" customFormat="1" ht="12.75" customHeight="1">
      <c r="A24" s="31"/>
      <c r="B24" s="91" t="s">
        <v>18</v>
      </c>
      <c r="C24" s="92" t="s">
        <v>60</v>
      </c>
      <c r="D24" s="32">
        <v>41</v>
      </c>
      <c r="E24" s="33">
        <v>62</v>
      </c>
      <c r="F24" s="34">
        <f t="shared" si="0"/>
        <v>41.62</v>
      </c>
      <c r="G24" s="35">
        <v>29</v>
      </c>
      <c r="H24" s="32">
        <v>4</v>
      </c>
      <c r="I24" s="32">
        <v>16</v>
      </c>
      <c r="J24" s="33">
        <v>99</v>
      </c>
      <c r="K24" s="34">
        <f t="shared" si="1"/>
        <v>42.831</v>
      </c>
      <c r="L24" s="35">
        <v>8</v>
      </c>
      <c r="M24" s="38">
        <f t="shared" si="2"/>
        <v>84.451</v>
      </c>
      <c r="N24" s="39">
        <v>20</v>
      </c>
      <c r="O24" s="32"/>
      <c r="P24" s="36"/>
      <c r="Q24" s="33"/>
      <c r="R24" s="34">
        <f t="shared" si="3"/>
        <v>0</v>
      </c>
      <c r="S24" s="41"/>
      <c r="T24" s="87">
        <f t="shared" si="4"/>
        <v>84.451</v>
      </c>
      <c r="U24" s="39"/>
      <c r="V24" s="42"/>
      <c r="W24" s="32"/>
      <c r="X24" s="33"/>
      <c r="Y24" s="34">
        <f t="shared" si="5"/>
        <v>0</v>
      </c>
      <c r="Z24" s="35"/>
      <c r="AA24" s="44">
        <f t="shared" si="6"/>
        <v>84.451</v>
      </c>
      <c r="AB24" s="45"/>
      <c r="AC24" s="25"/>
    </row>
    <row r="25" spans="1:29" s="26" customFormat="1" ht="12.75" customHeight="1">
      <c r="A25" s="31"/>
      <c r="B25" s="91" t="s">
        <v>9</v>
      </c>
      <c r="C25" s="92" t="s">
        <v>77</v>
      </c>
      <c r="D25" s="32">
        <v>39</v>
      </c>
      <c r="E25" s="37">
        <v>42</v>
      </c>
      <c r="F25" s="34">
        <f t="shared" si="0"/>
        <v>39.42</v>
      </c>
      <c r="G25" s="35">
        <v>14</v>
      </c>
      <c r="H25" s="32">
        <v>4</v>
      </c>
      <c r="I25" s="32">
        <v>30</v>
      </c>
      <c r="J25" s="37">
        <v>23</v>
      </c>
      <c r="K25" s="34">
        <f t="shared" si="1"/>
        <v>45.038</v>
      </c>
      <c r="L25" s="35">
        <v>25</v>
      </c>
      <c r="M25" s="38">
        <f t="shared" si="2"/>
        <v>84.458</v>
      </c>
      <c r="N25" s="39">
        <v>21</v>
      </c>
      <c r="O25" s="32"/>
      <c r="P25" s="36"/>
      <c r="Q25" s="40"/>
      <c r="R25" s="34">
        <f t="shared" si="3"/>
        <v>0</v>
      </c>
      <c r="S25" s="41"/>
      <c r="T25" s="87">
        <f t="shared" si="4"/>
        <v>84.458</v>
      </c>
      <c r="U25" s="39"/>
      <c r="V25" s="42"/>
      <c r="W25" s="32"/>
      <c r="X25" s="43"/>
      <c r="Y25" s="34">
        <f t="shared" si="5"/>
        <v>0</v>
      </c>
      <c r="Z25" s="35"/>
      <c r="AA25" s="44">
        <f t="shared" si="6"/>
        <v>84.458</v>
      </c>
      <c r="AB25" s="45"/>
      <c r="AC25" s="25"/>
    </row>
    <row r="26" spans="1:29" s="26" customFormat="1" ht="12.75" customHeight="1">
      <c r="A26" s="31"/>
      <c r="B26" s="91" t="s">
        <v>29</v>
      </c>
      <c r="C26" s="92" t="s">
        <v>59</v>
      </c>
      <c r="D26" s="32">
        <v>38</v>
      </c>
      <c r="E26" s="43">
        <v>87</v>
      </c>
      <c r="F26" s="34">
        <f t="shared" si="0"/>
        <v>38.87</v>
      </c>
      <c r="G26" s="35">
        <v>5</v>
      </c>
      <c r="H26" s="32">
        <v>4</v>
      </c>
      <c r="I26" s="32">
        <v>34</v>
      </c>
      <c r="J26" s="33">
        <v>41</v>
      </c>
      <c r="K26" s="34">
        <f t="shared" si="1"/>
        <v>45.735</v>
      </c>
      <c r="L26" s="35">
        <v>27</v>
      </c>
      <c r="M26" s="38">
        <f t="shared" si="2"/>
        <v>84.60499999999999</v>
      </c>
      <c r="N26" s="39">
        <v>22</v>
      </c>
      <c r="O26" s="32"/>
      <c r="P26" s="36"/>
      <c r="Q26" s="43"/>
      <c r="R26" s="34">
        <f t="shared" si="3"/>
        <v>0</v>
      </c>
      <c r="S26" s="41"/>
      <c r="T26" s="87">
        <f t="shared" si="4"/>
        <v>84.60499999999999</v>
      </c>
      <c r="U26" s="39"/>
      <c r="V26" s="42"/>
      <c r="W26" s="32"/>
      <c r="X26" s="43"/>
      <c r="Y26" s="34">
        <f t="shared" si="5"/>
        <v>0</v>
      </c>
      <c r="Z26" s="35"/>
      <c r="AA26" s="44">
        <f t="shared" si="6"/>
        <v>84.60499999999999</v>
      </c>
      <c r="AB26" s="45"/>
      <c r="AC26" s="25"/>
    </row>
    <row r="27" spans="1:29" s="26" customFormat="1" ht="12.75" customHeight="1">
      <c r="A27" s="31"/>
      <c r="B27" s="91" t="s">
        <v>8</v>
      </c>
      <c r="C27" s="94" t="s">
        <v>79</v>
      </c>
      <c r="D27" s="32">
        <v>39</v>
      </c>
      <c r="E27" s="37">
        <v>47</v>
      </c>
      <c r="F27" s="34">
        <f t="shared" si="0"/>
        <v>39.47</v>
      </c>
      <c r="G27" s="35">
        <v>16</v>
      </c>
      <c r="H27" s="32">
        <v>4</v>
      </c>
      <c r="I27" s="32">
        <v>31</v>
      </c>
      <c r="J27" s="33" t="s">
        <v>66</v>
      </c>
      <c r="K27" s="34">
        <f t="shared" si="1"/>
        <v>45.17</v>
      </c>
      <c r="L27" s="35">
        <v>26</v>
      </c>
      <c r="M27" s="38">
        <f t="shared" si="2"/>
        <v>84.64</v>
      </c>
      <c r="N27" s="39">
        <v>23</v>
      </c>
      <c r="O27" s="32"/>
      <c r="P27" s="36"/>
      <c r="Q27" s="37"/>
      <c r="R27" s="34">
        <f t="shared" si="3"/>
        <v>0</v>
      </c>
      <c r="S27" s="41"/>
      <c r="T27" s="87">
        <f t="shared" si="4"/>
        <v>84.64</v>
      </c>
      <c r="U27" s="39"/>
      <c r="V27" s="42"/>
      <c r="W27" s="36"/>
      <c r="X27" s="37"/>
      <c r="Y27" s="34">
        <f t="shared" si="5"/>
        <v>0</v>
      </c>
      <c r="Z27" s="35"/>
      <c r="AA27" s="44">
        <f t="shared" si="6"/>
        <v>84.64</v>
      </c>
      <c r="AB27" s="45"/>
      <c r="AC27" s="25"/>
    </row>
    <row r="28" spans="1:29" s="26" customFormat="1" ht="12.75" customHeight="1">
      <c r="A28" s="31"/>
      <c r="B28" s="91" t="s">
        <v>15</v>
      </c>
      <c r="C28" s="94" t="s">
        <v>63</v>
      </c>
      <c r="D28" s="32">
        <v>40</v>
      </c>
      <c r="E28" s="43">
        <v>53</v>
      </c>
      <c r="F28" s="34">
        <f t="shared" si="0"/>
        <v>40.53</v>
      </c>
      <c r="G28" s="35">
        <v>24</v>
      </c>
      <c r="H28" s="32">
        <v>4</v>
      </c>
      <c r="I28" s="32">
        <v>25</v>
      </c>
      <c r="J28" s="33">
        <v>28</v>
      </c>
      <c r="K28" s="34">
        <f t="shared" si="1"/>
        <v>44.213</v>
      </c>
      <c r="L28" s="35">
        <v>21</v>
      </c>
      <c r="M28" s="38">
        <f t="shared" si="2"/>
        <v>84.743</v>
      </c>
      <c r="N28" s="39">
        <v>24</v>
      </c>
      <c r="O28" s="32"/>
      <c r="P28" s="36"/>
      <c r="Q28" s="43"/>
      <c r="R28" s="34">
        <f t="shared" si="3"/>
        <v>0</v>
      </c>
      <c r="S28" s="41"/>
      <c r="T28" s="87">
        <f t="shared" si="4"/>
        <v>84.743</v>
      </c>
      <c r="U28" s="39"/>
      <c r="V28" s="42"/>
      <c r="W28" s="32"/>
      <c r="X28" s="43"/>
      <c r="Y28" s="34">
        <f t="shared" si="5"/>
        <v>0</v>
      </c>
      <c r="Z28" s="35"/>
      <c r="AA28" s="44">
        <f t="shared" si="6"/>
        <v>84.743</v>
      </c>
      <c r="AB28" s="45"/>
      <c r="AC28" s="25"/>
    </row>
    <row r="29" spans="1:29" s="26" customFormat="1" ht="12.75" customHeight="1">
      <c r="A29" s="31"/>
      <c r="B29" s="91" t="s">
        <v>12</v>
      </c>
      <c r="C29" s="92" t="s">
        <v>73</v>
      </c>
      <c r="D29" s="32">
        <v>38</v>
      </c>
      <c r="E29" s="33">
        <v>92</v>
      </c>
      <c r="F29" s="34">
        <f t="shared" si="0"/>
        <v>38.92</v>
      </c>
      <c r="G29" s="35">
        <v>6</v>
      </c>
      <c r="H29" s="32">
        <v>4</v>
      </c>
      <c r="I29" s="32">
        <v>36</v>
      </c>
      <c r="J29" s="33">
        <v>47</v>
      </c>
      <c r="K29" s="34">
        <f t="shared" si="1"/>
        <v>46.078</v>
      </c>
      <c r="L29" s="35">
        <v>28</v>
      </c>
      <c r="M29" s="38">
        <f t="shared" si="2"/>
        <v>84.998</v>
      </c>
      <c r="N29" s="39">
        <v>25</v>
      </c>
      <c r="O29" s="32"/>
      <c r="P29" s="36"/>
      <c r="Q29" s="37"/>
      <c r="R29" s="34">
        <f t="shared" si="3"/>
        <v>0</v>
      </c>
      <c r="S29" s="41"/>
      <c r="T29" s="87">
        <f t="shared" si="4"/>
        <v>84.998</v>
      </c>
      <c r="U29" s="39"/>
      <c r="V29" s="42"/>
      <c r="W29" s="32"/>
      <c r="X29" s="33"/>
      <c r="Y29" s="34">
        <f t="shared" si="5"/>
        <v>0</v>
      </c>
      <c r="Z29" s="35"/>
      <c r="AA29" s="44">
        <f t="shared" si="6"/>
        <v>84.998</v>
      </c>
      <c r="AB29" s="45"/>
      <c r="AC29" s="25"/>
    </row>
    <row r="30" spans="1:29" s="26" customFormat="1" ht="12.75" customHeight="1">
      <c r="A30" s="31"/>
      <c r="B30" s="91" t="s">
        <v>2</v>
      </c>
      <c r="C30" s="92" t="s">
        <v>56</v>
      </c>
      <c r="D30" s="32">
        <v>41</v>
      </c>
      <c r="E30" s="33">
        <v>66</v>
      </c>
      <c r="F30" s="34">
        <f t="shared" si="0"/>
        <v>41.66</v>
      </c>
      <c r="G30" s="35">
        <v>30</v>
      </c>
      <c r="H30" s="32">
        <v>4</v>
      </c>
      <c r="I30" s="32">
        <v>20</v>
      </c>
      <c r="J30" s="33">
        <v>16</v>
      </c>
      <c r="K30" s="34">
        <f t="shared" si="1"/>
        <v>43.36</v>
      </c>
      <c r="L30" s="35">
        <v>15</v>
      </c>
      <c r="M30" s="38">
        <f t="shared" si="2"/>
        <v>85.02</v>
      </c>
      <c r="N30" s="39">
        <v>26</v>
      </c>
      <c r="O30" s="32"/>
      <c r="P30" s="36"/>
      <c r="Q30" s="33"/>
      <c r="R30" s="34">
        <f t="shared" si="3"/>
        <v>0</v>
      </c>
      <c r="S30" s="85"/>
      <c r="T30" s="87">
        <f t="shared" si="4"/>
        <v>85.02</v>
      </c>
      <c r="U30" s="39"/>
      <c r="V30" s="42"/>
      <c r="W30" s="36"/>
      <c r="X30" s="37"/>
      <c r="Y30" s="34">
        <f t="shared" si="5"/>
        <v>0</v>
      </c>
      <c r="Z30" s="35"/>
      <c r="AA30" s="44">
        <f t="shared" si="6"/>
        <v>85.02</v>
      </c>
      <c r="AB30" s="45"/>
      <c r="AC30" s="25"/>
    </row>
    <row r="31" spans="1:29" s="26" customFormat="1" ht="12.75" customHeight="1">
      <c r="A31" s="31"/>
      <c r="B31" s="91" t="s">
        <v>7</v>
      </c>
      <c r="C31" s="94" t="s">
        <v>54</v>
      </c>
      <c r="D31" s="32">
        <v>41</v>
      </c>
      <c r="E31" s="33" t="s">
        <v>90</v>
      </c>
      <c r="F31" s="34">
        <f t="shared" si="0"/>
        <v>41</v>
      </c>
      <c r="G31" s="35">
        <v>27</v>
      </c>
      <c r="H31" s="32">
        <v>4</v>
      </c>
      <c r="I31" s="36">
        <v>25</v>
      </c>
      <c r="J31" s="37">
        <v>13</v>
      </c>
      <c r="K31" s="34">
        <f t="shared" si="1"/>
        <v>44.188</v>
      </c>
      <c r="L31" s="35">
        <v>19</v>
      </c>
      <c r="M31" s="38">
        <f t="shared" si="2"/>
        <v>85.188</v>
      </c>
      <c r="N31" s="39">
        <v>27</v>
      </c>
      <c r="O31" s="32"/>
      <c r="P31" s="36"/>
      <c r="Q31" s="40"/>
      <c r="R31" s="34">
        <f t="shared" si="3"/>
        <v>0</v>
      </c>
      <c r="S31" s="41"/>
      <c r="T31" s="87">
        <f t="shared" si="4"/>
        <v>85.188</v>
      </c>
      <c r="U31" s="39"/>
      <c r="V31" s="42"/>
      <c r="W31" s="36"/>
      <c r="X31" s="43"/>
      <c r="Y31" s="34">
        <f t="shared" si="5"/>
        <v>0</v>
      </c>
      <c r="Z31" s="35"/>
      <c r="AA31" s="44">
        <f t="shared" si="6"/>
        <v>85.188</v>
      </c>
      <c r="AB31" s="45"/>
      <c r="AC31" s="25"/>
    </row>
    <row r="32" spans="1:30" s="47" customFormat="1" ht="12.75" customHeight="1">
      <c r="A32" s="31"/>
      <c r="B32" s="91" t="s">
        <v>78</v>
      </c>
      <c r="C32" s="94" t="s">
        <v>76</v>
      </c>
      <c r="D32" s="32">
        <v>41</v>
      </c>
      <c r="E32" s="33">
        <v>79</v>
      </c>
      <c r="F32" s="34">
        <f t="shared" si="0"/>
        <v>41.79</v>
      </c>
      <c r="G32" s="35">
        <v>31</v>
      </c>
      <c r="H32" s="32">
        <v>4</v>
      </c>
      <c r="I32" s="32">
        <v>25</v>
      </c>
      <c r="J32" s="33">
        <v>33</v>
      </c>
      <c r="K32" s="34">
        <f t="shared" si="1"/>
        <v>44.221</v>
      </c>
      <c r="L32" s="35">
        <v>22</v>
      </c>
      <c r="M32" s="38">
        <f t="shared" si="2"/>
        <v>86.011</v>
      </c>
      <c r="N32" s="39">
        <v>28</v>
      </c>
      <c r="O32" s="32"/>
      <c r="P32" s="36"/>
      <c r="Q32" s="37"/>
      <c r="R32" s="34">
        <f t="shared" si="3"/>
        <v>0</v>
      </c>
      <c r="S32" s="41"/>
      <c r="T32" s="87">
        <f t="shared" si="4"/>
        <v>86.011</v>
      </c>
      <c r="U32" s="39"/>
      <c r="V32" s="42"/>
      <c r="W32" s="32"/>
      <c r="X32" s="33"/>
      <c r="Y32" s="34">
        <f t="shared" si="5"/>
        <v>0</v>
      </c>
      <c r="Z32" s="35"/>
      <c r="AA32" s="44">
        <f t="shared" si="6"/>
        <v>86.011</v>
      </c>
      <c r="AB32" s="45"/>
      <c r="AC32" s="25"/>
      <c r="AD32" s="26"/>
    </row>
    <row r="33" spans="1:29" s="47" customFormat="1" ht="12.75" customHeight="1">
      <c r="A33" s="31"/>
      <c r="B33" s="91" t="s">
        <v>23</v>
      </c>
      <c r="C33" s="94" t="s">
        <v>56</v>
      </c>
      <c r="D33" s="32">
        <v>39</v>
      </c>
      <c r="E33" s="33">
        <v>42</v>
      </c>
      <c r="F33" s="34">
        <f t="shared" si="0"/>
        <v>39.42</v>
      </c>
      <c r="G33" s="35">
        <v>14</v>
      </c>
      <c r="H33" s="32">
        <v>4</v>
      </c>
      <c r="I33" s="32">
        <v>39</v>
      </c>
      <c r="J33" s="33">
        <v>59</v>
      </c>
      <c r="K33" s="34">
        <f t="shared" si="1"/>
        <v>46.598</v>
      </c>
      <c r="L33" s="35">
        <v>29</v>
      </c>
      <c r="M33" s="38">
        <f t="shared" si="2"/>
        <v>86.018</v>
      </c>
      <c r="N33" s="39">
        <v>29</v>
      </c>
      <c r="O33" s="32"/>
      <c r="P33" s="36"/>
      <c r="Q33" s="37"/>
      <c r="R33" s="34">
        <f t="shared" si="3"/>
        <v>0</v>
      </c>
      <c r="S33" s="41"/>
      <c r="T33" s="87">
        <f t="shared" si="4"/>
        <v>86.018</v>
      </c>
      <c r="U33" s="39"/>
      <c r="V33" s="42"/>
      <c r="W33" s="32"/>
      <c r="X33" s="33"/>
      <c r="Y33" s="34">
        <f t="shared" si="5"/>
        <v>0</v>
      </c>
      <c r="Z33" s="35"/>
      <c r="AA33" s="44">
        <f t="shared" si="6"/>
        <v>86.018</v>
      </c>
      <c r="AB33" s="45"/>
      <c r="AC33" s="53"/>
    </row>
    <row r="34" spans="1:30" ht="13.5" customHeight="1">
      <c r="A34" s="46"/>
      <c r="B34" s="91" t="s">
        <v>24</v>
      </c>
      <c r="C34" s="94" t="s">
        <v>56</v>
      </c>
      <c r="D34" s="32">
        <v>38</v>
      </c>
      <c r="E34" s="43">
        <v>49</v>
      </c>
      <c r="F34" s="34">
        <f t="shared" si="0"/>
        <v>38.49</v>
      </c>
      <c r="G34" s="35">
        <v>2</v>
      </c>
      <c r="H34" s="32">
        <v>4</v>
      </c>
      <c r="I34" s="32">
        <v>47</v>
      </c>
      <c r="J34" s="33">
        <v>88</v>
      </c>
      <c r="K34" s="34">
        <f t="shared" si="1"/>
        <v>47.98</v>
      </c>
      <c r="L34" s="35">
        <v>30</v>
      </c>
      <c r="M34" s="38">
        <f t="shared" si="2"/>
        <v>86.47</v>
      </c>
      <c r="N34" s="39">
        <v>30</v>
      </c>
      <c r="O34" s="32"/>
      <c r="P34" s="36"/>
      <c r="Q34" s="43"/>
      <c r="R34" s="34">
        <f t="shared" si="3"/>
        <v>0</v>
      </c>
      <c r="S34" s="41"/>
      <c r="T34" s="87">
        <f t="shared" si="4"/>
        <v>86.47</v>
      </c>
      <c r="U34" s="39"/>
      <c r="V34" s="42"/>
      <c r="W34" s="32"/>
      <c r="X34" s="43"/>
      <c r="Y34" s="34">
        <f t="shared" si="5"/>
        <v>0</v>
      </c>
      <c r="Z34" s="35"/>
      <c r="AA34" s="44">
        <f t="shared" si="6"/>
        <v>86.47</v>
      </c>
      <c r="AB34" s="95"/>
      <c r="AC34" s="25"/>
      <c r="AD34" s="26"/>
    </row>
    <row r="35" spans="1:29" s="26" customFormat="1" ht="12.75" customHeight="1">
      <c r="A35" s="31"/>
      <c r="B35" s="91" t="s">
        <v>10</v>
      </c>
      <c r="C35" s="92" t="s">
        <v>73</v>
      </c>
      <c r="D35" s="32">
        <v>39</v>
      </c>
      <c r="E35" s="43">
        <v>74</v>
      </c>
      <c r="F35" s="34">
        <f t="shared" si="0"/>
        <v>39.74</v>
      </c>
      <c r="G35" s="35">
        <v>18</v>
      </c>
      <c r="H35" s="117"/>
      <c r="I35" s="117"/>
      <c r="J35" s="118"/>
      <c r="K35" s="34">
        <f t="shared" si="1"/>
        <v>0</v>
      </c>
      <c r="L35" s="35"/>
      <c r="M35" s="38">
        <f t="shared" si="2"/>
        <v>39.74</v>
      </c>
      <c r="N35" s="39"/>
      <c r="O35" s="117"/>
      <c r="P35" s="117"/>
      <c r="Q35" s="118"/>
      <c r="R35" s="34">
        <f t="shared" si="3"/>
        <v>0</v>
      </c>
      <c r="S35" s="41"/>
      <c r="T35" s="87">
        <f t="shared" si="4"/>
        <v>39.74</v>
      </c>
      <c r="U35" s="39"/>
      <c r="V35" s="117"/>
      <c r="W35" s="117"/>
      <c r="X35" s="118"/>
      <c r="Y35" s="34">
        <f t="shared" si="5"/>
        <v>0</v>
      </c>
      <c r="Z35" s="35"/>
      <c r="AA35" s="44">
        <f t="shared" si="6"/>
        <v>39.74</v>
      </c>
      <c r="AB35" s="45"/>
      <c r="AC35" s="25"/>
    </row>
    <row r="36" spans="1:28" ht="27" customHeight="1">
      <c r="A36" s="46"/>
      <c r="B36" s="47"/>
      <c r="C36" s="3"/>
      <c r="D36" s="47"/>
      <c r="E36" s="47"/>
      <c r="F36" s="47"/>
      <c r="G36" s="47"/>
      <c r="H36" s="47"/>
      <c r="I36" s="4"/>
      <c r="J36" s="48"/>
      <c r="K36" s="49"/>
      <c r="L36" s="35"/>
      <c r="M36" s="51"/>
      <c r="N36" s="52"/>
      <c r="O36" s="4"/>
      <c r="P36" s="4"/>
      <c r="Q36" s="54" t="s">
        <v>67</v>
      </c>
      <c r="R36" s="55"/>
      <c r="S36" s="56"/>
      <c r="T36" s="88"/>
      <c r="U36" s="56"/>
      <c r="V36" s="57"/>
      <c r="W36" s="58"/>
      <c r="X36" s="59"/>
      <c r="Y36" s="55"/>
      <c r="Z36" s="60"/>
      <c r="AA36" s="55"/>
      <c r="AB36" s="56"/>
    </row>
    <row r="37" ht="29.25" customHeight="1"/>
    <row r="38" spans="1:29" s="26" customFormat="1" ht="7.5" customHeight="1">
      <c r="A38" s="7"/>
      <c r="B38" s="8"/>
      <c r="C38" s="9"/>
      <c r="D38" s="10"/>
      <c r="E38" s="11"/>
      <c r="F38" s="12"/>
      <c r="G38" s="13"/>
      <c r="H38" s="10"/>
      <c r="I38" s="14"/>
      <c r="J38" s="15"/>
      <c r="K38" s="16"/>
      <c r="L38" s="17"/>
      <c r="M38" s="18"/>
      <c r="N38" s="19"/>
      <c r="O38" s="20"/>
      <c r="P38" s="14"/>
      <c r="Q38" s="11"/>
      <c r="R38" s="16"/>
      <c r="S38" s="17"/>
      <c r="T38" s="86"/>
      <c r="U38" s="22"/>
      <c r="V38" s="21"/>
      <c r="W38" s="14"/>
      <c r="X38" s="11"/>
      <c r="Y38" s="16"/>
      <c r="Z38" s="17"/>
      <c r="AA38" s="16"/>
      <c r="AB38" s="23"/>
      <c r="AC38" s="25"/>
    </row>
    <row r="39" spans="1:29" s="30" customFormat="1" ht="15.75" customHeight="1" thickBot="1">
      <c r="A39" s="7"/>
      <c r="B39" s="8"/>
      <c r="C39" s="9"/>
      <c r="D39" s="10"/>
      <c r="E39" s="11"/>
      <c r="F39" s="12"/>
      <c r="G39" s="13"/>
      <c r="H39" s="10"/>
      <c r="I39" s="14"/>
      <c r="J39" s="15"/>
      <c r="K39" s="16"/>
      <c r="L39" s="17"/>
      <c r="M39" s="18"/>
      <c r="N39" s="19"/>
      <c r="O39" s="20"/>
      <c r="P39" s="14"/>
      <c r="Q39" s="11"/>
      <c r="R39" s="16"/>
      <c r="S39" s="17"/>
      <c r="T39" s="86"/>
      <c r="U39" s="22"/>
      <c r="V39" s="21"/>
      <c r="W39" s="14"/>
      <c r="X39" s="11"/>
      <c r="Y39" s="16"/>
      <c r="Z39" s="17"/>
      <c r="AA39" s="16"/>
      <c r="AB39" s="23"/>
      <c r="AC39" s="29"/>
    </row>
    <row r="40" spans="1:28" ht="29.25" customHeight="1" thickBot="1">
      <c r="A40" s="119" t="s">
        <v>85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1"/>
    </row>
    <row r="41" spans="1:29" s="26" customFormat="1" ht="15" customHeight="1" thickBot="1">
      <c r="A41" s="61"/>
      <c r="B41" s="62"/>
      <c r="C41" s="63"/>
      <c r="D41" s="64"/>
      <c r="E41" s="65"/>
      <c r="F41" s="66"/>
      <c r="G41" s="67"/>
      <c r="H41" s="64"/>
      <c r="I41" s="32"/>
      <c r="J41" s="68"/>
      <c r="K41" s="69"/>
      <c r="L41" s="70"/>
      <c r="M41" s="71"/>
      <c r="N41" s="72"/>
      <c r="O41" s="42"/>
      <c r="P41" s="32"/>
      <c r="Q41" s="65"/>
      <c r="R41" s="69"/>
      <c r="S41" s="70"/>
      <c r="T41" s="89"/>
      <c r="U41" s="74"/>
      <c r="V41" s="73"/>
      <c r="W41" s="32"/>
      <c r="X41" s="65"/>
      <c r="Y41" s="69"/>
      <c r="Z41" s="70"/>
      <c r="AA41" s="69"/>
      <c r="AB41" s="75"/>
      <c r="AC41" s="84"/>
    </row>
    <row r="42" spans="1:30" s="26" customFormat="1" ht="18" customHeight="1">
      <c r="A42" s="122" t="s">
        <v>38</v>
      </c>
      <c r="B42" s="24"/>
      <c r="C42" s="124" t="s">
        <v>49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25"/>
      <c r="AD42" s="26" t="s">
        <v>40</v>
      </c>
    </row>
    <row r="43" spans="1:29" s="30" customFormat="1" ht="15" customHeight="1">
      <c r="A43" s="123"/>
      <c r="B43" s="27" t="s">
        <v>41</v>
      </c>
      <c r="C43" s="28" t="s">
        <v>42</v>
      </c>
      <c r="D43" s="126" t="s">
        <v>43</v>
      </c>
      <c r="E43" s="126"/>
      <c r="F43" s="126"/>
      <c r="G43" s="126"/>
      <c r="H43" s="127" t="s">
        <v>50</v>
      </c>
      <c r="I43" s="127"/>
      <c r="J43" s="127"/>
      <c r="K43" s="127"/>
      <c r="L43" s="127"/>
      <c r="M43" s="128" t="s">
        <v>45</v>
      </c>
      <c r="N43" s="128"/>
      <c r="O43" s="127" t="s">
        <v>51</v>
      </c>
      <c r="P43" s="127"/>
      <c r="Q43" s="127"/>
      <c r="R43" s="127"/>
      <c r="S43" s="127"/>
      <c r="T43" s="129" t="s">
        <v>52</v>
      </c>
      <c r="U43" s="129"/>
      <c r="V43" s="129"/>
      <c r="W43" s="129"/>
      <c r="X43" s="129"/>
      <c r="Y43" s="129"/>
      <c r="Z43" s="129"/>
      <c r="AA43" s="130" t="s">
        <v>48</v>
      </c>
      <c r="AB43" s="131"/>
      <c r="AC43" s="29"/>
    </row>
    <row r="44" spans="1:29" s="26" customFormat="1" ht="15" customHeight="1">
      <c r="A44" s="31"/>
      <c r="B44" s="91" t="s">
        <v>13</v>
      </c>
      <c r="C44" s="92" t="s">
        <v>82</v>
      </c>
      <c r="D44" s="32">
        <v>40</v>
      </c>
      <c r="E44" s="43">
        <v>60</v>
      </c>
      <c r="F44" s="34">
        <f aca="true" t="shared" si="7" ref="F44:F66">D44+(E44*0.01)</f>
        <v>40.6</v>
      </c>
      <c r="G44" s="77">
        <v>1</v>
      </c>
      <c r="H44" s="78">
        <v>2</v>
      </c>
      <c r="I44" s="36" t="s">
        <v>92</v>
      </c>
      <c r="J44" s="33">
        <v>90</v>
      </c>
      <c r="K44" s="34">
        <f aca="true" t="shared" si="8" ref="K44:K66">TRUNC(((H44*60+I44)+(J44*0.01))/3,3)</f>
        <v>41.966</v>
      </c>
      <c r="L44" s="85" t="s">
        <v>91</v>
      </c>
      <c r="M44" s="79">
        <f aca="true" t="shared" si="9" ref="M44:M66">F44+K44</f>
        <v>82.566</v>
      </c>
      <c r="N44" s="80">
        <v>1</v>
      </c>
      <c r="O44" s="42"/>
      <c r="P44" s="32"/>
      <c r="Q44" s="33"/>
      <c r="R44" s="81">
        <f aca="true" t="shared" si="10" ref="R44:R66">TRUNC(((O44*60+P44)+(Q44*0.01))/2,3)</f>
        <v>0</v>
      </c>
      <c r="S44" s="77"/>
      <c r="T44" s="90">
        <f aca="true" t="shared" si="11" ref="T44:T66">M44+R44</f>
        <v>82.566</v>
      </c>
      <c r="U44" s="39"/>
      <c r="V44" s="82"/>
      <c r="W44" s="36"/>
      <c r="X44" s="37"/>
      <c r="Y44" s="81">
        <f aca="true" t="shared" si="12" ref="Y44:Y66">TRUNC(((V44*60+W44)+(X44*0.01))/6,3)</f>
        <v>0</v>
      </c>
      <c r="Z44" s="77"/>
      <c r="AA44" s="83">
        <f aca="true" t="shared" si="13" ref="AA44:AA66">F44+K44+R44+Y44</f>
        <v>82.566</v>
      </c>
      <c r="AB44" s="45"/>
      <c r="AC44" s="84"/>
    </row>
    <row r="45" spans="1:29" s="26" customFormat="1" ht="13.5" customHeight="1">
      <c r="A45" s="31"/>
      <c r="B45" s="91" t="s">
        <v>14</v>
      </c>
      <c r="C45" s="92" t="s">
        <v>61</v>
      </c>
      <c r="D45" s="32">
        <v>40</v>
      </c>
      <c r="E45" s="43">
        <v>64</v>
      </c>
      <c r="F45" s="34">
        <f t="shared" si="7"/>
        <v>40.64</v>
      </c>
      <c r="G45" s="77">
        <v>2</v>
      </c>
      <c r="H45" s="78">
        <v>2</v>
      </c>
      <c r="I45" s="36" t="s">
        <v>93</v>
      </c>
      <c r="J45" s="37">
        <v>64</v>
      </c>
      <c r="K45" s="34">
        <f t="shared" si="8"/>
        <v>42.88</v>
      </c>
      <c r="L45" s="77">
        <v>2</v>
      </c>
      <c r="M45" s="79">
        <f t="shared" si="9"/>
        <v>83.52000000000001</v>
      </c>
      <c r="N45" s="80">
        <v>2</v>
      </c>
      <c r="O45" s="42"/>
      <c r="P45" s="32"/>
      <c r="Q45" s="33"/>
      <c r="R45" s="81">
        <f t="shared" si="10"/>
        <v>0</v>
      </c>
      <c r="S45" s="77"/>
      <c r="T45" s="90">
        <f t="shared" si="11"/>
        <v>83.52000000000001</v>
      </c>
      <c r="U45" s="39"/>
      <c r="V45" s="82"/>
      <c r="W45" s="32"/>
      <c r="X45" s="37"/>
      <c r="Y45" s="81">
        <f t="shared" si="12"/>
        <v>0</v>
      </c>
      <c r="Z45" s="77"/>
      <c r="AA45" s="83">
        <f t="shared" si="13"/>
        <v>83.52000000000001</v>
      </c>
      <c r="AB45" s="45"/>
      <c r="AC45" s="84"/>
    </row>
    <row r="46" spans="1:29" s="26" customFormat="1" ht="15" customHeight="1">
      <c r="A46" s="31"/>
      <c r="B46" s="91" t="s">
        <v>70</v>
      </c>
      <c r="C46" s="92" t="s">
        <v>65</v>
      </c>
      <c r="D46" s="32">
        <v>42</v>
      </c>
      <c r="E46" s="43">
        <v>89</v>
      </c>
      <c r="F46" s="34">
        <f t="shared" si="7"/>
        <v>42.89</v>
      </c>
      <c r="G46" s="77">
        <v>5</v>
      </c>
      <c r="H46" s="78">
        <v>2</v>
      </c>
      <c r="I46" s="32">
        <v>10</v>
      </c>
      <c r="J46" s="33">
        <v>11</v>
      </c>
      <c r="K46" s="34">
        <f t="shared" si="8"/>
        <v>43.37</v>
      </c>
      <c r="L46" s="77">
        <v>3</v>
      </c>
      <c r="M46" s="79">
        <f t="shared" si="9"/>
        <v>86.25999999999999</v>
      </c>
      <c r="N46" s="80">
        <v>3</v>
      </c>
      <c r="O46" s="42"/>
      <c r="P46" s="32"/>
      <c r="Q46" s="33"/>
      <c r="R46" s="81">
        <f t="shared" si="10"/>
        <v>0</v>
      </c>
      <c r="S46" s="77"/>
      <c r="T46" s="90">
        <f t="shared" si="11"/>
        <v>86.25999999999999</v>
      </c>
      <c r="U46" s="39"/>
      <c r="V46" s="82"/>
      <c r="W46" s="32"/>
      <c r="X46" s="37"/>
      <c r="Y46" s="81">
        <f t="shared" si="12"/>
        <v>0</v>
      </c>
      <c r="Z46" s="77"/>
      <c r="AA46" s="83">
        <f t="shared" si="13"/>
        <v>86.25999999999999</v>
      </c>
      <c r="AB46" s="45"/>
      <c r="AC46" s="84"/>
    </row>
    <row r="47" spans="1:29" s="26" customFormat="1" ht="15" customHeight="1">
      <c r="A47" s="31"/>
      <c r="B47" s="91" t="s">
        <v>1</v>
      </c>
      <c r="C47" s="92" t="s">
        <v>53</v>
      </c>
      <c r="D47" s="32">
        <v>43</v>
      </c>
      <c r="E47" s="43">
        <v>10</v>
      </c>
      <c r="F47" s="34">
        <f t="shared" si="7"/>
        <v>43.1</v>
      </c>
      <c r="G47" s="77">
        <v>6</v>
      </c>
      <c r="H47" s="78">
        <v>2</v>
      </c>
      <c r="I47" s="36">
        <v>17</v>
      </c>
      <c r="J47" s="37">
        <v>31</v>
      </c>
      <c r="K47" s="34">
        <f t="shared" si="8"/>
        <v>45.77</v>
      </c>
      <c r="L47" s="77">
        <v>6</v>
      </c>
      <c r="M47" s="79">
        <f t="shared" si="9"/>
        <v>88.87</v>
      </c>
      <c r="N47" s="80">
        <v>4</v>
      </c>
      <c r="O47" s="42"/>
      <c r="P47" s="32"/>
      <c r="Q47" s="43"/>
      <c r="R47" s="81">
        <f t="shared" si="10"/>
        <v>0</v>
      </c>
      <c r="S47" s="77"/>
      <c r="T47" s="90">
        <f t="shared" si="11"/>
        <v>88.87</v>
      </c>
      <c r="U47" s="39"/>
      <c r="V47" s="82"/>
      <c r="W47" s="36"/>
      <c r="X47" s="40"/>
      <c r="Y47" s="81">
        <f t="shared" si="12"/>
        <v>0</v>
      </c>
      <c r="Z47" s="77"/>
      <c r="AA47" s="83">
        <f t="shared" si="13"/>
        <v>88.87</v>
      </c>
      <c r="AB47" s="45"/>
      <c r="AC47" s="84"/>
    </row>
    <row r="48" spans="1:29" s="26" customFormat="1" ht="13.5" customHeight="1">
      <c r="A48" s="31"/>
      <c r="B48" s="91" t="s">
        <v>31</v>
      </c>
      <c r="C48" s="94" t="s">
        <v>57</v>
      </c>
      <c r="D48" s="32">
        <v>43</v>
      </c>
      <c r="E48" s="43">
        <v>71</v>
      </c>
      <c r="F48" s="34">
        <f t="shared" si="7"/>
        <v>43.71</v>
      </c>
      <c r="G48" s="77">
        <v>7</v>
      </c>
      <c r="H48" s="78">
        <v>2</v>
      </c>
      <c r="I48" s="36">
        <v>16</v>
      </c>
      <c r="J48" s="37">
        <v>80</v>
      </c>
      <c r="K48" s="34">
        <f t="shared" si="8"/>
        <v>45.6</v>
      </c>
      <c r="L48" s="77">
        <v>5</v>
      </c>
      <c r="M48" s="79">
        <f t="shared" si="9"/>
        <v>89.31</v>
      </c>
      <c r="N48" s="80">
        <v>5</v>
      </c>
      <c r="O48" s="42"/>
      <c r="P48" s="32"/>
      <c r="Q48" s="43"/>
      <c r="R48" s="81">
        <f t="shared" si="10"/>
        <v>0</v>
      </c>
      <c r="S48" s="77"/>
      <c r="T48" s="90">
        <f t="shared" si="11"/>
        <v>89.31</v>
      </c>
      <c r="U48" s="39"/>
      <c r="V48" s="82"/>
      <c r="W48" s="36"/>
      <c r="X48" s="43"/>
      <c r="Y48" s="81">
        <f t="shared" si="12"/>
        <v>0</v>
      </c>
      <c r="Z48" s="77"/>
      <c r="AA48" s="83">
        <f t="shared" si="13"/>
        <v>89.31</v>
      </c>
      <c r="AB48" s="45"/>
      <c r="AC48" s="84"/>
    </row>
    <row r="49" spans="1:29" s="26" customFormat="1" ht="15" customHeight="1">
      <c r="A49" s="31"/>
      <c r="B49" s="91" t="s">
        <v>33</v>
      </c>
      <c r="C49" s="92" t="s">
        <v>57</v>
      </c>
      <c r="D49" s="32">
        <v>42</v>
      </c>
      <c r="E49" s="43">
        <v>59</v>
      </c>
      <c r="F49" s="34">
        <f t="shared" si="7"/>
        <v>42.59</v>
      </c>
      <c r="G49" s="77">
        <v>4</v>
      </c>
      <c r="H49" s="78">
        <v>2</v>
      </c>
      <c r="I49" s="32">
        <v>20</v>
      </c>
      <c r="J49" s="37">
        <v>54</v>
      </c>
      <c r="K49" s="34">
        <f t="shared" si="8"/>
        <v>46.846</v>
      </c>
      <c r="L49" s="77">
        <v>10</v>
      </c>
      <c r="M49" s="79">
        <f t="shared" si="9"/>
        <v>89.436</v>
      </c>
      <c r="N49" s="80">
        <v>6</v>
      </c>
      <c r="O49" s="42"/>
      <c r="P49" s="32"/>
      <c r="Q49" s="33"/>
      <c r="R49" s="81">
        <f t="shared" si="10"/>
        <v>0</v>
      </c>
      <c r="S49" s="77"/>
      <c r="T49" s="90">
        <f t="shared" si="11"/>
        <v>89.436</v>
      </c>
      <c r="U49" s="39"/>
      <c r="V49" s="82"/>
      <c r="W49" s="32"/>
      <c r="X49" s="33"/>
      <c r="Y49" s="81">
        <f t="shared" si="12"/>
        <v>0</v>
      </c>
      <c r="Z49" s="77"/>
      <c r="AA49" s="83">
        <f t="shared" si="13"/>
        <v>89.436</v>
      </c>
      <c r="AB49" s="45"/>
      <c r="AC49" s="84"/>
    </row>
    <row r="50" spans="1:29" s="26" customFormat="1" ht="13.5" customHeight="1">
      <c r="A50" s="31"/>
      <c r="B50" s="91" t="s">
        <v>34</v>
      </c>
      <c r="C50" s="92" t="s">
        <v>71</v>
      </c>
      <c r="D50" s="32">
        <v>44</v>
      </c>
      <c r="E50" s="43">
        <v>38</v>
      </c>
      <c r="F50" s="34">
        <f t="shared" si="7"/>
        <v>44.38</v>
      </c>
      <c r="G50" s="77">
        <v>10</v>
      </c>
      <c r="H50" s="78">
        <v>2</v>
      </c>
      <c r="I50" s="36">
        <v>17</v>
      </c>
      <c r="J50" s="37">
        <v>80</v>
      </c>
      <c r="K50" s="34">
        <f t="shared" si="8"/>
        <v>45.933</v>
      </c>
      <c r="L50" s="77">
        <v>7</v>
      </c>
      <c r="M50" s="79">
        <f t="shared" si="9"/>
        <v>90.313</v>
      </c>
      <c r="N50" s="80">
        <v>7</v>
      </c>
      <c r="O50" s="42"/>
      <c r="P50" s="32"/>
      <c r="Q50" s="43"/>
      <c r="R50" s="81">
        <f t="shared" si="10"/>
        <v>0</v>
      </c>
      <c r="S50" s="77"/>
      <c r="T50" s="90">
        <f t="shared" si="11"/>
        <v>90.313</v>
      </c>
      <c r="U50" s="39"/>
      <c r="V50" s="82"/>
      <c r="W50" s="36"/>
      <c r="X50" s="40"/>
      <c r="Y50" s="81">
        <f t="shared" si="12"/>
        <v>0</v>
      </c>
      <c r="Z50" s="77"/>
      <c r="AA50" s="83">
        <f t="shared" si="13"/>
        <v>90.313</v>
      </c>
      <c r="AB50" s="45"/>
      <c r="AC50" s="84"/>
    </row>
    <row r="51" spans="1:29" s="26" customFormat="1" ht="15" customHeight="1">
      <c r="A51" s="31"/>
      <c r="B51" s="91" t="s">
        <v>32</v>
      </c>
      <c r="C51" s="92" t="s">
        <v>57</v>
      </c>
      <c r="D51" s="32">
        <v>43</v>
      </c>
      <c r="E51" s="43">
        <v>81</v>
      </c>
      <c r="F51" s="34">
        <f t="shared" si="7"/>
        <v>43.81</v>
      </c>
      <c r="G51" s="77">
        <v>8</v>
      </c>
      <c r="H51" s="78">
        <v>2</v>
      </c>
      <c r="I51" s="32">
        <v>19</v>
      </c>
      <c r="J51" s="37">
        <v>87</v>
      </c>
      <c r="K51" s="34">
        <f t="shared" si="8"/>
        <v>46.623</v>
      </c>
      <c r="L51" s="77">
        <v>9</v>
      </c>
      <c r="M51" s="79">
        <f t="shared" si="9"/>
        <v>90.43299999999999</v>
      </c>
      <c r="N51" s="80">
        <v>8</v>
      </c>
      <c r="O51" s="42"/>
      <c r="P51" s="32"/>
      <c r="Q51" s="33"/>
      <c r="R51" s="81">
        <f t="shared" si="10"/>
        <v>0</v>
      </c>
      <c r="S51" s="77"/>
      <c r="T51" s="90">
        <f t="shared" si="11"/>
        <v>90.43299999999999</v>
      </c>
      <c r="U51" s="39"/>
      <c r="V51" s="82"/>
      <c r="W51" s="32"/>
      <c r="X51" s="37"/>
      <c r="Y51" s="81">
        <f t="shared" si="12"/>
        <v>0</v>
      </c>
      <c r="Z51" s="77"/>
      <c r="AA51" s="83">
        <f t="shared" si="13"/>
        <v>90.43299999999999</v>
      </c>
      <c r="AB51" s="45"/>
      <c r="AC51" s="84"/>
    </row>
    <row r="52" spans="1:29" s="26" customFormat="1" ht="15" customHeight="1">
      <c r="A52" s="31"/>
      <c r="B52" s="91" t="s">
        <v>72</v>
      </c>
      <c r="C52" s="92" t="s">
        <v>62</v>
      </c>
      <c r="D52" s="32">
        <v>45</v>
      </c>
      <c r="E52" s="43">
        <v>43</v>
      </c>
      <c r="F52" s="34">
        <f t="shared" si="7"/>
        <v>45.43</v>
      </c>
      <c r="G52" s="77">
        <v>13</v>
      </c>
      <c r="H52" s="78">
        <v>2</v>
      </c>
      <c r="I52" s="36">
        <v>15</v>
      </c>
      <c r="J52" s="37">
        <v>90</v>
      </c>
      <c r="K52" s="34">
        <f t="shared" si="8"/>
        <v>45.3</v>
      </c>
      <c r="L52" s="77">
        <v>4</v>
      </c>
      <c r="M52" s="79">
        <f t="shared" si="9"/>
        <v>90.72999999999999</v>
      </c>
      <c r="N52" s="80">
        <v>9</v>
      </c>
      <c r="O52" s="42"/>
      <c r="P52" s="32"/>
      <c r="Q52" s="33"/>
      <c r="R52" s="81">
        <f t="shared" si="10"/>
        <v>0</v>
      </c>
      <c r="S52" s="85"/>
      <c r="T52" s="90">
        <f t="shared" si="11"/>
        <v>90.72999999999999</v>
      </c>
      <c r="U52" s="39"/>
      <c r="V52" s="82"/>
      <c r="W52" s="36"/>
      <c r="X52" s="37"/>
      <c r="Y52" s="81">
        <f t="shared" si="12"/>
        <v>0</v>
      </c>
      <c r="Z52" s="77"/>
      <c r="AA52" s="83">
        <f t="shared" si="13"/>
        <v>90.72999999999999</v>
      </c>
      <c r="AB52" s="45"/>
      <c r="AC52" s="84"/>
    </row>
    <row r="53" spans="1:29" s="26" customFormat="1" ht="15" customHeight="1">
      <c r="A53" s="31"/>
      <c r="B53" s="91" t="s">
        <v>28</v>
      </c>
      <c r="C53" s="92" t="s">
        <v>64</v>
      </c>
      <c r="D53" s="32">
        <v>44</v>
      </c>
      <c r="E53" s="43">
        <v>87</v>
      </c>
      <c r="F53" s="34">
        <f t="shared" si="7"/>
        <v>44.87</v>
      </c>
      <c r="G53" s="77">
        <v>11</v>
      </c>
      <c r="H53" s="78">
        <v>2</v>
      </c>
      <c r="I53" s="32">
        <v>18</v>
      </c>
      <c r="J53" s="37">
        <v>75</v>
      </c>
      <c r="K53" s="34">
        <f t="shared" si="8"/>
        <v>46.25</v>
      </c>
      <c r="L53" s="77">
        <v>8</v>
      </c>
      <c r="M53" s="79">
        <f t="shared" si="9"/>
        <v>91.12</v>
      </c>
      <c r="N53" s="80">
        <v>10</v>
      </c>
      <c r="O53" s="42"/>
      <c r="P53" s="32"/>
      <c r="Q53" s="33"/>
      <c r="R53" s="81">
        <f t="shared" si="10"/>
        <v>0</v>
      </c>
      <c r="S53" s="77"/>
      <c r="T53" s="90">
        <f t="shared" si="11"/>
        <v>91.12</v>
      </c>
      <c r="U53" s="39"/>
      <c r="V53" s="82"/>
      <c r="W53" s="32"/>
      <c r="X53" s="37"/>
      <c r="Y53" s="81">
        <f t="shared" si="12"/>
        <v>0</v>
      </c>
      <c r="Z53" s="77"/>
      <c r="AA53" s="83">
        <f t="shared" si="13"/>
        <v>91.12</v>
      </c>
      <c r="AB53" s="45"/>
      <c r="AC53" s="84"/>
    </row>
    <row r="54" spans="1:29" s="26" customFormat="1" ht="15" customHeight="1">
      <c r="A54" s="31"/>
      <c r="B54" s="91" t="s">
        <v>0</v>
      </c>
      <c r="C54" s="92" t="s">
        <v>55</v>
      </c>
      <c r="D54" s="32">
        <v>41</v>
      </c>
      <c r="E54" s="43">
        <v>87</v>
      </c>
      <c r="F54" s="34">
        <f t="shared" si="7"/>
        <v>41.87</v>
      </c>
      <c r="G54" s="77">
        <v>3</v>
      </c>
      <c r="H54" s="78">
        <v>2</v>
      </c>
      <c r="I54" s="36">
        <v>29</v>
      </c>
      <c r="J54" s="37">
        <v>88</v>
      </c>
      <c r="K54" s="34">
        <f t="shared" si="8"/>
        <v>49.96</v>
      </c>
      <c r="L54" s="77">
        <v>12</v>
      </c>
      <c r="M54" s="79">
        <f t="shared" si="9"/>
        <v>91.83</v>
      </c>
      <c r="N54" s="80">
        <v>11</v>
      </c>
      <c r="O54" s="42"/>
      <c r="P54" s="32"/>
      <c r="Q54" s="33"/>
      <c r="R54" s="81">
        <f t="shared" si="10"/>
        <v>0</v>
      </c>
      <c r="S54" s="77"/>
      <c r="T54" s="90">
        <f t="shared" si="11"/>
        <v>91.83</v>
      </c>
      <c r="U54" s="39"/>
      <c r="V54" s="82"/>
      <c r="W54" s="32"/>
      <c r="X54" s="33"/>
      <c r="Y54" s="81">
        <f t="shared" si="12"/>
        <v>0</v>
      </c>
      <c r="Z54" s="85"/>
      <c r="AA54" s="83">
        <f t="shared" si="13"/>
        <v>91.83</v>
      </c>
      <c r="AB54" s="45"/>
      <c r="AC54" s="84"/>
    </row>
    <row r="55" spans="1:29" s="26" customFormat="1" ht="15" customHeight="1">
      <c r="A55" s="31"/>
      <c r="B55" s="91" t="s">
        <v>68</v>
      </c>
      <c r="C55" s="92" t="s">
        <v>69</v>
      </c>
      <c r="D55" s="32">
        <v>45</v>
      </c>
      <c r="E55" s="43">
        <v>40</v>
      </c>
      <c r="F55" s="34">
        <f t="shared" si="7"/>
        <v>45.4</v>
      </c>
      <c r="G55" s="77">
        <v>12</v>
      </c>
      <c r="H55" s="78">
        <v>2</v>
      </c>
      <c r="I55" s="36">
        <v>20</v>
      </c>
      <c r="J55" s="33">
        <v>76</v>
      </c>
      <c r="K55" s="34">
        <f t="shared" si="8"/>
        <v>46.92</v>
      </c>
      <c r="L55" s="77">
        <v>11</v>
      </c>
      <c r="M55" s="79">
        <f t="shared" si="9"/>
        <v>92.32</v>
      </c>
      <c r="N55" s="80">
        <v>12</v>
      </c>
      <c r="O55" s="42"/>
      <c r="P55" s="32"/>
      <c r="Q55" s="33"/>
      <c r="R55" s="81">
        <f t="shared" si="10"/>
        <v>0</v>
      </c>
      <c r="S55" s="77"/>
      <c r="T55" s="90">
        <f t="shared" si="11"/>
        <v>92.32</v>
      </c>
      <c r="U55" s="39"/>
      <c r="V55" s="82"/>
      <c r="W55" s="32"/>
      <c r="X55" s="37"/>
      <c r="Y55" s="81">
        <f t="shared" si="12"/>
        <v>0</v>
      </c>
      <c r="Z55" s="77"/>
      <c r="AA55" s="83">
        <f t="shared" si="13"/>
        <v>92.32</v>
      </c>
      <c r="AB55" s="45"/>
      <c r="AC55" s="84"/>
    </row>
    <row r="56" spans="1:29" s="26" customFormat="1" ht="13.5" customHeight="1">
      <c r="A56" s="31"/>
      <c r="B56" s="91" t="s">
        <v>17</v>
      </c>
      <c r="C56" s="92" t="s">
        <v>60</v>
      </c>
      <c r="D56" s="32">
        <v>43</v>
      </c>
      <c r="E56" s="43">
        <v>99</v>
      </c>
      <c r="F56" s="34">
        <f t="shared" si="7"/>
        <v>43.99</v>
      </c>
      <c r="G56" s="77">
        <v>9</v>
      </c>
      <c r="H56" s="78">
        <v>3</v>
      </c>
      <c r="I56" s="36" t="s">
        <v>66</v>
      </c>
      <c r="J56" s="37">
        <v>10</v>
      </c>
      <c r="K56" s="34">
        <f t="shared" si="8"/>
        <v>60.7</v>
      </c>
      <c r="L56" s="77">
        <v>13</v>
      </c>
      <c r="M56" s="79">
        <f t="shared" si="9"/>
        <v>104.69</v>
      </c>
      <c r="N56" s="80">
        <v>13</v>
      </c>
      <c r="O56" s="117"/>
      <c r="P56" s="117"/>
      <c r="Q56" s="118"/>
      <c r="R56" s="81">
        <f t="shared" si="10"/>
        <v>0</v>
      </c>
      <c r="S56" s="77"/>
      <c r="T56" s="90">
        <f t="shared" si="11"/>
        <v>104.69</v>
      </c>
      <c r="U56" s="39"/>
      <c r="V56" s="82"/>
      <c r="W56" s="36"/>
      <c r="X56" s="43"/>
      <c r="Y56" s="81">
        <f t="shared" si="12"/>
        <v>0</v>
      </c>
      <c r="Z56" s="77"/>
      <c r="AA56" s="83">
        <f t="shared" si="13"/>
        <v>104.69</v>
      </c>
      <c r="AB56" s="45"/>
      <c r="AC56" s="84"/>
    </row>
    <row r="57" spans="1:29" s="26" customFormat="1" ht="13.5" customHeight="1">
      <c r="A57" s="31"/>
      <c r="B57" s="91"/>
      <c r="C57" s="92"/>
      <c r="D57" s="32"/>
      <c r="E57" s="43"/>
      <c r="F57" s="34">
        <f t="shared" si="7"/>
        <v>0</v>
      </c>
      <c r="G57" s="77"/>
      <c r="H57" s="78"/>
      <c r="I57" s="32"/>
      <c r="J57" s="37"/>
      <c r="K57" s="34">
        <f t="shared" si="8"/>
        <v>0</v>
      </c>
      <c r="L57" s="77"/>
      <c r="M57" s="79">
        <f t="shared" si="9"/>
        <v>0</v>
      </c>
      <c r="N57" s="80"/>
      <c r="O57" s="42"/>
      <c r="P57" s="32"/>
      <c r="Q57" s="33"/>
      <c r="R57" s="81">
        <f t="shared" si="10"/>
        <v>0</v>
      </c>
      <c r="S57" s="77"/>
      <c r="T57" s="90">
        <f t="shared" si="11"/>
        <v>0</v>
      </c>
      <c r="U57" s="39"/>
      <c r="V57" s="82"/>
      <c r="W57" s="32"/>
      <c r="X57" s="37"/>
      <c r="Y57" s="81">
        <f t="shared" si="12"/>
        <v>0</v>
      </c>
      <c r="Z57" s="77"/>
      <c r="AA57" s="83">
        <f t="shared" si="13"/>
        <v>0</v>
      </c>
      <c r="AB57" s="45"/>
      <c r="AC57" s="84"/>
    </row>
    <row r="58" spans="1:29" s="26" customFormat="1" ht="13.5" customHeight="1">
      <c r="A58" s="31"/>
      <c r="B58" s="1"/>
      <c r="C58" s="2"/>
      <c r="D58" s="32"/>
      <c r="E58" s="43"/>
      <c r="F58" s="34">
        <f t="shared" si="7"/>
        <v>0</v>
      </c>
      <c r="G58" s="77"/>
      <c r="H58" s="78"/>
      <c r="I58" s="36"/>
      <c r="J58" s="37"/>
      <c r="K58" s="34">
        <f t="shared" si="8"/>
        <v>0</v>
      </c>
      <c r="L58" s="77"/>
      <c r="M58" s="79">
        <f t="shared" si="9"/>
        <v>0</v>
      </c>
      <c r="N58" s="80"/>
      <c r="O58" s="42"/>
      <c r="P58" s="32"/>
      <c r="Q58" s="33"/>
      <c r="R58" s="81">
        <f t="shared" si="10"/>
        <v>0</v>
      </c>
      <c r="S58" s="77"/>
      <c r="T58" s="90">
        <f t="shared" si="11"/>
        <v>0</v>
      </c>
      <c r="U58" s="39"/>
      <c r="V58" s="82"/>
      <c r="W58" s="32"/>
      <c r="X58" s="37"/>
      <c r="Y58" s="81">
        <f t="shared" si="12"/>
        <v>0</v>
      </c>
      <c r="Z58" s="77"/>
      <c r="AA58" s="83">
        <f t="shared" si="13"/>
        <v>0</v>
      </c>
      <c r="AB58" s="45"/>
      <c r="AC58" s="84"/>
    </row>
    <row r="59" spans="1:29" s="26" customFormat="1" ht="12.75" customHeight="1">
      <c r="A59" s="31"/>
      <c r="B59" s="1"/>
      <c r="C59" s="2"/>
      <c r="D59" s="32"/>
      <c r="E59" s="43"/>
      <c r="F59" s="34">
        <f t="shared" si="7"/>
        <v>0</v>
      </c>
      <c r="G59" s="77"/>
      <c r="H59" s="78"/>
      <c r="I59" s="36"/>
      <c r="J59" s="33"/>
      <c r="K59" s="34">
        <f t="shared" si="8"/>
        <v>0</v>
      </c>
      <c r="L59" s="77"/>
      <c r="M59" s="79">
        <f t="shared" si="9"/>
        <v>0</v>
      </c>
      <c r="N59" s="80"/>
      <c r="O59" s="42"/>
      <c r="P59" s="32"/>
      <c r="Q59" s="40"/>
      <c r="R59" s="81">
        <f t="shared" si="10"/>
        <v>0</v>
      </c>
      <c r="S59" s="77"/>
      <c r="T59" s="90">
        <f t="shared" si="11"/>
        <v>0</v>
      </c>
      <c r="U59" s="39"/>
      <c r="V59" s="82"/>
      <c r="W59" s="36"/>
      <c r="X59" s="40"/>
      <c r="Y59" s="81">
        <f t="shared" si="12"/>
        <v>0</v>
      </c>
      <c r="Z59" s="77"/>
      <c r="AA59" s="83">
        <f t="shared" si="13"/>
        <v>0</v>
      </c>
      <c r="AB59" s="45"/>
      <c r="AC59" s="84"/>
    </row>
    <row r="60" spans="1:29" s="26" customFormat="1" ht="13.5" customHeight="1">
      <c r="A60" s="96"/>
      <c r="B60" s="1"/>
      <c r="C60" s="2"/>
      <c r="D60" s="32"/>
      <c r="E60" s="40"/>
      <c r="F60" s="34">
        <f t="shared" si="7"/>
        <v>0</v>
      </c>
      <c r="G60" s="77"/>
      <c r="H60" s="78"/>
      <c r="I60" s="36"/>
      <c r="J60" s="33"/>
      <c r="K60" s="34">
        <f t="shared" si="8"/>
        <v>0</v>
      </c>
      <c r="L60" s="77"/>
      <c r="M60" s="79">
        <f t="shared" si="9"/>
        <v>0</v>
      </c>
      <c r="N60" s="80"/>
      <c r="O60" s="42"/>
      <c r="P60" s="32"/>
      <c r="Q60" s="43"/>
      <c r="R60" s="81">
        <f t="shared" si="10"/>
        <v>0</v>
      </c>
      <c r="S60" s="77"/>
      <c r="T60" s="90">
        <f t="shared" si="11"/>
        <v>0</v>
      </c>
      <c r="U60" s="39"/>
      <c r="V60" s="82"/>
      <c r="W60" s="36"/>
      <c r="X60" s="40"/>
      <c r="Y60" s="81">
        <f t="shared" si="12"/>
        <v>0</v>
      </c>
      <c r="Z60" s="77"/>
      <c r="AA60" s="83">
        <f t="shared" si="13"/>
        <v>0</v>
      </c>
      <c r="AB60" s="45"/>
      <c r="AC60" s="84"/>
    </row>
    <row r="61" spans="1:29" s="26" customFormat="1" ht="13.5" customHeight="1">
      <c r="A61" s="96"/>
      <c r="B61" s="1"/>
      <c r="C61" s="2"/>
      <c r="D61" s="32"/>
      <c r="E61" s="43"/>
      <c r="F61" s="34">
        <f t="shared" si="7"/>
        <v>0</v>
      </c>
      <c r="G61" s="77"/>
      <c r="H61" s="78"/>
      <c r="I61" s="36"/>
      <c r="J61" s="37"/>
      <c r="K61" s="34">
        <f t="shared" si="8"/>
        <v>0</v>
      </c>
      <c r="L61" s="77"/>
      <c r="M61" s="79">
        <f t="shared" si="9"/>
        <v>0</v>
      </c>
      <c r="N61" s="80"/>
      <c r="O61" s="42"/>
      <c r="P61" s="32"/>
      <c r="Q61" s="40"/>
      <c r="R61" s="81">
        <f t="shared" si="10"/>
        <v>0</v>
      </c>
      <c r="S61" s="77"/>
      <c r="T61" s="90">
        <f t="shared" si="11"/>
        <v>0</v>
      </c>
      <c r="U61" s="39"/>
      <c r="V61" s="82"/>
      <c r="W61" s="36"/>
      <c r="X61" s="40"/>
      <c r="Y61" s="81">
        <f t="shared" si="12"/>
        <v>0</v>
      </c>
      <c r="Z61" s="77"/>
      <c r="AA61" s="83">
        <f t="shared" si="13"/>
        <v>0</v>
      </c>
      <c r="AB61" s="45"/>
      <c r="AC61" s="84"/>
    </row>
    <row r="62" spans="1:29" s="26" customFormat="1" ht="15" customHeight="1">
      <c r="A62" s="96"/>
      <c r="B62" s="1"/>
      <c r="C62" s="2"/>
      <c r="D62" s="32"/>
      <c r="E62" s="40"/>
      <c r="F62" s="34">
        <f t="shared" si="7"/>
        <v>0</v>
      </c>
      <c r="G62" s="77"/>
      <c r="H62" s="78"/>
      <c r="I62" s="36"/>
      <c r="J62" s="37"/>
      <c r="K62" s="34">
        <f t="shared" si="8"/>
        <v>0</v>
      </c>
      <c r="L62" s="77"/>
      <c r="M62" s="79">
        <f t="shared" si="9"/>
        <v>0</v>
      </c>
      <c r="N62" s="80"/>
      <c r="O62" s="42"/>
      <c r="P62" s="32"/>
      <c r="Q62" s="40"/>
      <c r="R62" s="81">
        <f t="shared" si="10"/>
        <v>0</v>
      </c>
      <c r="S62" s="77"/>
      <c r="T62" s="90">
        <f t="shared" si="11"/>
        <v>0</v>
      </c>
      <c r="U62" s="39"/>
      <c r="V62" s="82"/>
      <c r="W62" s="36"/>
      <c r="X62" s="40"/>
      <c r="Y62" s="81">
        <f t="shared" si="12"/>
        <v>0</v>
      </c>
      <c r="Z62" s="77"/>
      <c r="AA62" s="83">
        <f t="shared" si="13"/>
        <v>0</v>
      </c>
      <c r="AB62" s="45"/>
      <c r="AC62" s="84"/>
    </row>
    <row r="63" spans="1:29" s="26" customFormat="1" ht="15" customHeight="1">
      <c r="A63" s="96"/>
      <c r="B63" s="1"/>
      <c r="C63" s="2"/>
      <c r="D63" s="32"/>
      <c r="E63" s="43"/>
      <c r="F63" s="34">
        <f t="shared" si="7"/>
        <v>0</v>
      </c>
      <c r="G63" s="77"/>
      <c r="H63" s="78"/>
      <c r="I63" s="36"/>
      <c r="J63" s="37"/>
      <c r="K63" s="34">
        <f t="shared" si="8"/>
        <v>0</v>
      </c>
      <c r="L63" s="77"/>
      <c r="M63" s="79">
        <f t="shared" si="9"/>
        <v>0</v>
      </c>
      <c r="N63" s="80"/>
      <c r="O63" s="42"/>
      <c r="P63" s="32"/>
      <c r="Q63" s="40"/>
      <c r="R63" s="81">
        <f t="shared" si="10"/>
        <v>0</v>
      </c>
      <c r="S63" s="77"/>
      <c r="T63" s="90">
        <f t="shared" si="11"/>
        <v>0</v>
      </c>
      <c r="U63" s="39"/>
      <c r="V63" s="82"/>
      <c r="W63" s="36"/>
      <c r="X63" s="40"/>
      <c r="Y63" s="81">
        <f t="shared" si="12"/>
        <v>0</v>
      </c>
      <c r="Z63" s="77"/>
      <c r="AA63" s="83">
        <f t="shared" si="13"/>
        <v>0</v>
      </c>
      <c r="AB63" s="45"/>
      <c r="AC63" s="84"/>
    </row>
    <row r="64" spans="1:28" ht="11.25" customHeight="1">
      <c r="A64" s="96"/>
      <c r="B64" s="1"/>
      <c r="C64" s="2"/>
      <c r="D64" s="32"/>
      <c r="E64" s="43"/>
      <c r="F64" s="34">
        <f t="shared" si="7"/>
        <v>0</v>
      </c>
      <c r="G64" s="77"/>
      <c r="H64" s="78"/>
      <c r="I64" s="32"/>
      <c r="J64" s="33"/>
      <c r="K64" s="34">
        <f t="shared" si="8"/>
        <v>0</v>
      </c>
      <c r="L64" s="77"/>
      <c r="M64" s="79">
        <f t="shared" si="9"/>
        <v>0</v>
      </c>
      <c r="N64" s="80"/>
      <c r="O64" s="42"/>
      <c r="P64" s="32"/>
      <c r="Q64" s="33"/>
      <c r="R64" s="81">
        <f t="shared" si="10"/>
        <v>0</v>
      </c>
      <c r="S64" s="77"/>
      <c r="T64" s="90">
        <f t="shared" si="11"/>
        <v>0</v>
      </c>
      <c r="U64" s="39"/>
      <c r="V64" s="82"/>
      <c r="W64" s="36"/>
      <c r="X64" s="37"/>
      <c r="Y64" s="81">
        <f t="shared" si="12"/>
        <v>0</v>
      </c>
      <c r="Z64" s="77"/>
      <c r="AA64" s="83">
        <f t="shared" si="13"/>
        <v>0</v>
      </c>
      <c r="AB64" s="45"/>
    </row>
    <row r="65" spans="1:29" s="47" customFormat="1" ht="15" customHeight="1">
      <c r="A65" s="76"/>
      <c r="B65" s="26"/>
      <c r="C65" s="26"/>
      <c r="D65" s="32"/>
      <c r="E65" s="43"/>
      <c r="F65" s="34">
        <f t="shared" si="7"/>
        <v>0</v>
      </c>
      <c r="G65" s="77"/>
      <c r="H65" s="78"/>
      <c r="I65" s="32"/>
      <c r="J65" s="37"/>
      <c r="K65" s="34">
        <f t="shared" si="8"/>
        <v>0</v>
      </c>
      <c r="L65" s="77"/>
      <c r="M65" s="79">
        <f t="shared" si="9"/>
        <v>0</v>
      </c>
      <c r="N65" s="80"/>
      <c r="O65" s="42"/>
      <c r="P65" s="32"/>
      <c r="Q65" s="33"/>
      <c r="R65" s="81">
        <f t="shared" si="10"/>
        <v>0</v>
      </c>
      <c r="S65" s="77"/>
      <c r="T65" s="90">
        <f t="shared" si="11"/>
        <v>0</v>
      </c>
      <c r="U65" s="39"/>
      <c r="V65" s="82"/>
      <c r="W65" s="32"/>
      <c r="X65" s="37"/>
      <c r="Y65" s="81">
        <f t="shared" si="12"/>
        <v>0</v>
      </c>
      <c r="Z65" s="77"/>
      <c r="AA65" s="83">
        <f t="shared" si="13"/>
        <v>0</v>
      </c>
      <c r="AB65" s="45"/>
      <c r="AC65" s="53"/>
    </row>
    <row r="66" spans="1:28" ht="12.75" thickBot="1">
      <c r="A66" s="97"/>
      <c r="B66" s="98"/>
      <c r="C66" s="99"/>
      <c r="D66" s="100"/>
      <c r="E66" s="101"/>
      <c r="F66" s="102">
        <f t="shared" si="7"/>
        <v>0</v>
      </c>
      <c r="G66" s="103"/>
      <c r="H66" s="104"/>
      <c r="I66" s="105"/>
      <c r="J66" s="106"/>
      <c r="K66" s="102">
        <f t="shared" si="8"/>
        <v>0</v>
      </c>
      <c r="L66" s="103"/>
      <c r="M66" s="107">
        <f t="shared" si="9"/>
        <v>0</v>
      </c>
      <c r="N66" s="108"/>
      <c r="O66" s="109"/>
      <c r="P66" s="100"/>
      <c r="Q66" s="101"/>
      <c r="R66" s="110">
        <f t="shared" si="10"/>
        <v>0</v>
      </c>
      <c r="S66" s="103"/>
      <c r="T66" s="111">
        <f t="shared" si="11"/>
        <v>0</v>
      </c>
      <c r="U66" s="112"/>
      <c r="V66" s="113"/>
      <c r="W66" s="105"/>
      <c r="X66" s="101"/>
      <c r="Y66" s="110">
        <f t="shared" si="12"/>
        <v>0</v>
      </c>
      <c r="Z66" s="103"/>
      <c r="AA66" s="114">
        <f t="shared" si="13"/>
        <v>0</v>
      </c>
      <c r="AB66" s="115"/>
    </row>
    <row r="67" spans="17:28" ht="12">
      <c r="Q67" s="65"/>
      <c r="R67" s="69"/>
      <c r="S67" s="70"/>
      <c r="T67" s="89"/>
      <c r="U67" s="74"/>
      <c r="V67" s="73"/>
      <c r="W67" s="32"/>
      <c r="X67" s="65"/>
      <c r="Y67" s="69"/>
      <c r="Z67" s="70"/>
      <c r="AA67" s="69"/>
      <c r="AB67" s="75"/>
    </row>
    <row r="68" spans="1:28" ht="14.25">
      <c r="A68" s="46"/>
      <c r="B68" s="47"/>
      <c r="C68" s="3"/>
      <c r="D68" s="47"/>
      <c r="E68" s="47"/>
      <c r="F68" s="47"/>
      <c r="G68" s="47"/>
      <c r="H68" s="47"/>
      <c r="I68" s="4"/>
      <c r="J68" s="48"/>
      <c r="K68" s="49"/>
      <c r="L68" s="50"/>
      <c r="M68" s="51"/>
      <c r="N68" s="52"/>
      <c r="O68" s="4"/>
      <c r="P68" s="4"/>
      <c r="Q68" s="54" t="s">
        <v>86</v>
      </c>
      <c r="R68" s="55"/>
      <c r="S68" s="56"/>
      <c r="T68" s="88"/>
      <c r="U68" s="56"/>
      <c r="V68" s="57"/>
      <c r="W68" s="58"/>
      <c r="X68" s="54"/>
      <c r="Y68" s="55"/>
      <c r="Z68" s="60"/>
      <c r="AA68" s="55"/>
      <c r="AB68" s="56"/>
    </row>
  </sheetData>
  <sheetProtection/>
  <mergeCells count="18">
    <mergeCell ref="A1:AB1"/>
    <mergeCell ref="A3:A4"/>
    <mergeCell ref="C3:AB3"/>
    <mergeCell ref="D4:G4"/>
    <mergeCell ref="H4:L4"/>
    <mergeCell ref="M4:N4"/>
    <mergeCell ref="O4:S4"/>
    <mergeCell ref="T4:Z4"/>
    <mergeCell ref="AA4:AB4"/>
    <mergeCell ref="A40:AB40"/>
    <mergeCell ref="A42:A43"/>
    <mergeCell ref="C42:AB42"/>
    <mergeCell ref="D43:G43"/>
    <mergeCell ref="H43:L43"/>
    <mergeCell ref="M43:N43"/>
    <mergeCell ref="O43:S43"/>
    <mergeCell ref="T43:Z43"/>
    <mergeCell ref="AA43:AB43"/>
  </mergeCells>
  <printOptions/>
  <pageMargins left="0.2362204724409449" right="0.15748031496062992" top="0.2755905511811024" bottom="0.2755905511811024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WinXP</cp:lastModifiedBy>
  <cp:lastPrinted>2008-01-31T09:57:47Z</cp:lastPrinted>
  <dcterms:created xsi:type="dcterms:W3CDTF">2006-07-03T06:49:49Z</dcterms:created>
  <dcterms:modified xsi:type="dcterms:W3CDTF">2008-01-31T10:09:41Z</dcterms:modified>
  <cp:category/>
  <cp:version/>
  <cp:contentType/>
  <cp:contentStatus/>
</cp:coreProperties>
</file>